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EXTERNAL_DEBT\2021\4Q\Сайт НБУ\"/>
    </mc:Choice>
  </mc:AlternateContent>
  <bookViews>
    <workbookView xWindow="0" yWindow="0" windowWidth="19200" windowHeight="7035" activeTab="3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H" localSheetId="2">#REF!</definedName>
    <definedName name="\H" localSheetId="3">#REF!</definedName>
    <definedName name="\H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P" localSheetId="2">#REF!</definedName>
    <definedName name="\P" localSheetId="3">#REF!</definedName>
    <definedName name="\P">#REF!</definedName>
    <definedName name="\Q" localSheetId="2">#REF!</definedName>
    <definedName name="\Q" localSheetId="3">#REF!</definedName>
    <definedName name="\Q">#REF!</definedName>
    <definedName name="\S" localSheetId="2">#REF!</definedName>
    <definedName name="\S" localSheetId="3">#REF!</definedName>
    <definedName name="\S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\W" localSheetId="2">#REF!</definedName>
    <definedName name="\W" localSheetId="3">#REF!</definedName>
    <definedName name="\W">#REF!</definedName>
    <definedName name="\X" localSheetId="2">#REF!</definedName>
    <definedName name="\X" localSheetId="3">#REF!</definedName>
    <definedName name="\X">#REF!</definedName>
    <definedName name="_______tab06" localSheetId="2">#REF!</definedName>
    <definedName name="_______tab06" localSheetId="3">#REF!</definedName>
    <definedName name="_______tab06">#REF!</definedName>
    <definedName name="_______tab07" localSheetId="2">#REF!</definedName>
    <definedName name="_______tab07" localSheetId="3">#REF!</definedName>
    <definedName name="_______tab07">#REF!</definedName>
    <definedName name="_______Tab1" localSheetId="2">#REF!</definedName>
    <definedName name="_______Tab1" localSheetId="3">#REF!</definedName>
    <definedName name="_______Tab1">#REF!</definedName>
    <definedName name="_______UKR1" localSheetId="2">#REF!</definedName>
    <definedName name="_______UKR1" localSheetId="3">#REF!</definedName>
    <definedName name="_______UKR1">#REF!</definedName>
    <definedName name="_______UKR2" localSheetId="2">#REF!</definedName>
    <definedName name="_______UKR2" localSheetId="3">#REF!</definedName>
    <definedName name="_______UKR2">#REF!</definedName>
    <definedName name="_______UKR3" localSheetId="2">#REF!</definedName>
    <definedName name="_______UKR3" localSheetId="3">#REF!</definedName>
    <definedName name="_______UKR3">#REF!</definedName>
    <definedName name="_tab06" localSheetId="2">#REF!</definedName>
    <definedName name="_tab06" localSheetId="3">#REF!</definedName>
    <definedName name="_tab06">#REF!</definedName>
    <definedName name="_tab07" localSheetId="2">#REF!</definedName>
    <definedName name="_tab07" localSheetId="3">#REF!</definedName>
    <definedName name="_tab07">#REF!</definedName>
    <definedName name="_Tab1" localSheetId="2">#REF!</definedName>
    <definedName name="_Tab1" localSheetId="3">#REF!</definedName>
    <definedName name="_Tab1">#REF!</definedName>
    <definedName name="_UKR1" localSheetId="2">#REF!</definedName>
    <definedName name="_UKR1" localSheetId="3">#REF!</definedName>
    <definedName name="_UKR1">#REF!</definedName>
    <definedName name="_UKR2" localSheetId="2">#REF!</definedName>
    <definedName name="_UKR2" localSheetId="3">#REF!</definedName>
    <definedName name="_UKR2">#REF!</definedName>
    <definedName name="_UKR3" localSheetId="2">#REF!</definedName>
    <definedName name="_UKR3" localSheetId="3">#REF!</definedName>
    <definedName name="_UKR3">#REF!</definedName>
    <definedName name="a" localSheetId="2">#REF!</definedName>
    <definedName name="a" localSheetId="3">#REF!</definedName>
    <definedName name="a">#REF!</definedName>
    <definedName name="aaa" localSheetId="2">#REF!</definedName>
    <definedName name="aaa" localSheetId="3">#REF!</definedName>
    <definedName name="aaa">#REF!</definedName>
    <definedName name="Agency_List">[1]Control!$H$17:$H$19</definedName>
    <definedName name="All_Data" localSheetId="2">#REF!</definedName>
    <definedName name="All_Data" localSheetId="3">#REF!</definedName>
    <definedName name="All_Data">#REF!</definedName>
    <definedName name="Balance_of_payments" localSheetId="2">#REF!</definedName>
    <definedName name="Balance_of_payments" localSheetId="3">#REF!</definedName>
    <definedName name="Balance_of_payments">#REF!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 localSheetId="3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 localSheetId="3">#REF!</definedName>
    <definedName name="BudArrears">#REF!</definedName>
    <definedName name="budfin" localSheetId="2">#REF!</definedName>
    <definedName name="budfin" localSheetId="3">#REF!</definedName>
    <definedName name="budfin">#REF!</definedName>
    <definedName name="Budget" localSheetId="2">#REF!</definedName>
    <definedName name="Budget" localSheetId="3">#REF!</definedName>
    <definedName name="Budget">#REF!</definedName>
    <definedName name="budget_financing" localSheetId="2">#REF!</definedName>
    <definedName name="budget_financing" localSheetId="3">#REF!</definedName>
    <definedName name="budget_financing">#REF!</definedName>
    <definedName name="Central" localSheetId="2">#REF!</definedName>
    <definedName name="Central" localSheetId="3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 localSheetId="3">#REF!</definedName>
    <definedName name="ctyList">#REF!</definedName>
    <definedName name="Currency_Def">[1]Control!$BA$330:$BA$487</definedName>
    <definedName name="Current_account" localSheetId="2">#REF!</definedName>
    <definedName name="Current_account" localSheetId="3">#REF!</definedName>
    <definedName name="Current_account">#REF!</definedName>
    <definedName name="_xlnm.Database" localSheetId="2">#REF!</definedName>
    <definedName name="_xlnm.Database" localSheetId="3">#REF!</definedName>
    <definedName name="_xlnm.Database">#REF!</definedName>
    <definedName name="DATES" localSheetId="2">#REF!</definedName>
    <definedName name="DATES" localSheetId="3">#REF!</definedName>
    <definedName name="DATES">#REF!</definedName>
    <definedName name="DATESA" localSheetId="2">#REF!</definedName>
    <definedName name="DATESA" localSheetId="3">#REF!</definedName>
    <definedName name="DATESA">#REF!</definedName>
    <definedName name="DATESM" localSheetId="2">#REF!</definedName>
    <definedName name="DATESM" localSheetId="3">#REF!</definedName>
    <definedName name="DATESM">#REF!</definedName>
    <definedName name="DATESQ" localSheetId="2">#REF!</definedName>
    <definedName name="DATESQ" localSheetId="3">#REF!</definedName>
    <definedName name="DATESQ">#REF!</definedName>
    <definedName name="EdssBatchRange" localSheetId="2">#REF!</definedName>
    <definedName name="EdssBatchRange" localSheetId="3">#REF!</definedName>
    <definedName name="EdssBatchRange">#REF!</definedName>
    <definedName name="Exp_GDP" localSheetId="2">#REF!</definedName>
    <definedName name="Exp_GDP" localSheetId="3">#REF!</definedName>
    <definedName name="Exp_GDP">#REF!</definedName>
    <definedName name="Exp_nom" localSheetId="2">#REF!</definedName>
    <definedName name="Exp_nom" localSheetId="3">#REF!</definedName>
    <definedName name="Exp_nom">#REF!</definedName>
    <definedName name="f" localSheetId="2">#REF!</definedName>
    <definedName name="f" localSheetId="3">#REF!</definedName>
    <definedName name="f">#REF!</definedName>
    <definedName name="Foreign_liabilities" localSheetId="2">#REF!</definedName>
    <definedName name="Foreign_liabilities" localSheetId="3">#REF!</definedName>
    <definedName name="Foreign_liabilities">#REF!</definedName>
    <definedName name="GDPgrowth" localSheetId="2">#REF!</definedName>
    <definedName name="GDPgrowth" localSheetId="3">#REF!</definedName>
    <definedName name="GDPgrowth">#REF!</definedName>
    <definedName name="Gross_reserves" localSheetId="2">#REF!</definedName>
    <definedName name="Gross_reserves" localSheetId="3">#REF!</definedName>
    <definedName name="Gross_reserves">#REF!</definedName>
    <definedName name="HERE" localSheetId="2">#REF!</definedName>
    <definedName name="HERE" localSheetId="3">#REF!</definedName>
    <definedName name="HERE">#REF!</definedName>
    <definedName name="In_millions_of_lei" localSheetId="2">#REF!</definedName>
    <definedName name="In_millions_of_lei" localSheetId="3">#REF!</definedName>
    <definedName name="In_millions_of_lei">#REF!</definedName>
    <definedName name="In_millions_of_U.S._dollars" localSheetId="2">#REF!</definedName>
    <definedName name="In_millions_of_U.S._dollars" localSheetId="3">#REF!</definedName>
    <definedName name="In_millions_of_U.S._dollars">#REF!</definedName>
    <definedName name="k" localSheetId="3" hidden="1">{"WEO",#N/A,FALSE,"T"}</definedName>
    <definedName name="k" hidden="1">{"WEO",#N/A,FALSE,"T"}</definedName>
    <definedName name="KEND" localSheetId="2">#REF!</definedName>
    <definedName name="KEND" localSheetId="3">#REF!</definedName>
    <definedName name="KEND">#REF!</definedName>
    <definedName name="KMENU" localSheetId="2">#REF!</definedName>
    <definedName name="KMENU" localSheetId="3">#REF!</definedName>
    <definedName name="KMENU">#REF!</definedName>
    <definedName name="liquidity_reserve" localSheetId="2">#REF!</definedName>
    <definedName name="liquidity_reserve" localSheetId="3">#REF!</definedName>
    <definedName name="liquidity_reserve">#REF!</definedName>
    <definedName name="Local" localSheetId="2">#REF!</definedName>
    <definedName name="Local" localSheetId="3">#REF!</definedName>
    <definedName name="Local">#REF!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 localSheetId="3">#REF!</definedName>
    <definedName name="MACROS">#REF!</definedName>
    <definedName name="Medium_term_BOP_scenario" localSheetId="2">#REF!</definedName>
    <definedName name="Medium_term_BOP_scenario" localSheetId="3">#REF!</definedName>
    <definedName name="Medium_term_BOP_scenario">#REF!</definedName>
    <definedName name="mn" localSheetId="3" hidden="1">{"MONA",#N/A,FALSE,"S"}</definedName>
    <definedName name="mn" hidden="1">{"MONA",#N/A,FALSE,"S"}</definedName>
    <definedName name="Moldova__Balance_of_Payments__1994_98" localSheetId="2">#REF!</definedName>
    <definedName name="Moldova__Balance_of_Payments__1994_98" localSheetId="3">#REF!</definedName>
    <definedName name="Moldova__Balance_of_Payments__1994_98">#REF!</definedName>
    <definedName name="Monetary_Program_Parameters" localSheetId="2">#REF!</definedName>
    <definedName name="Monetary_Program_Parameters" localSheetId="3">#REF!</definedName>
    <definedName name="Monetary_Program_Parameters">#REF!</definedName>
    <definedName name="moneyprogram" localSheetId="2">#REF!</definedName>
    <definedName name="moneyprogram" localSheetId="3">#REF!</definedName>
    <definedName name="moneyprogram">#REF!</definedName>
    <definedName name="monprogparameters" localSheetId="2">#REF!</definedName>
    <definedName name="monprogparameters" localSheetId="3">#REF!</definedName>
    <definedName name="monprogparameters">#REF!</definedName>
    <definedName name="monsurvey" localSheetId="2">#REF!</definedName>
    <definedName name="monsurvey" localSheetId="3">#REF!</definedName>
    <definedName name="monsurvey">#REF!</definedName>
    <definedName name="mt_moneyprog" localSheetId="2">#REF!</definedName>
    <definedName name="mt_moneyprog" localSheetId="3">#REF!</definedName>
    <definedName name="mt_moneyprog">#REF!</definedName>
    <definedName name="NAMES" localSheetId="2">#REF!</definedName>
    <definedName name="NAMES" localSheetId="3">#REF!</definedName>
    <definedName name="NAMES">#REF!</definedName>
    <definedName name="NAMESA" localSheetId="2">#REF!</definedName>
    <definedName name="NAMESA" localSheetId="3">#REF!</definedName>
    <definedName name="NAMESA">#REF!</definedName>
    <definedName name="NAMESM" localSheetId="2">#REF!</definedName>
    <definedName name="NAMESM" localSheetId="3">#REF!</definedName>
    <definedName name="NAMESM">#REF!</definedName>
    <definedName name="NAMESQ" localSheetId="2">#REF!</definedName>
    <definedName name="NAMESQ" localSheetId="3">#REF!</definedName>
    <definedName name="NAMESQ">#REF!</definedName>
    <definedName name="NFA_assumptions" localSheetId="2">#REF!</definedName>
    <definedName name="NFA_assumptions" localSheetId="3">#REF!</definedName>
    <definedName name="NFA_assumptions">#REF!</definedName>
    <definedName name="Non_BRO" localSheetId="2">#REF!</definedName>
    <definedName name="Non_BRO" localSheetId="3">#REF!</definedName>
    <definedName name="Non_BRO">#REF!</definedName>
    <definedName name="Notes" localSheetId="2">#REF!</definedName>
    <definedName name="Notes" localSheetId="3">#REF!</definedName>
    <definedName name="Notes">#REF!</definedName>
    <definedName name="p" localSheetId="2">[4]labels!#REF!</definedName>
    <definedName name="p" localSheetId="3">[4]labels!#REF!</definedName>
    <definedName name="p">[4]labels!#REF!</definedName>
    <definedName name="PEND" localSheetId="2">#REF!</definedName>
    <definedName name="PEND" localSheetId="3">#REF!</definedName>
    <definedName name="PEND">#REF!</definedName>
    <definedName name="Pilot2" localSheetId="2">#REF!</definedName>
    <definedName name="Pilot2" localSheetId="3">#REF!</definedName>
    <definedName name="Pilot2">#REF!</definedName>
    <definedName name="PMENU" localSheetId="2">#REF!</definedName>
    <definedName name="PMENU" localSheetId="3">#REF!</definedName>
    <definedName name="PMENU">#REF!</definedName>
    <definedName name="_xlnm.Print_Area" localSheetId="0">'1'!$C$1:$C$6</definedName>
    <definedName name="_xlnm.Print_Area" localSheetId="1">'1.1'!$A$2:$N$58</definedName>
    <definedName name="_xlnm.Print_Area" localSheetId="2">'1.2'!$A$2:$N$25</definedName>
    <definedName name="_xlnm.Print_Area" localSheetId="3">'1.3'!$A$2:$I$24</definedName>
    <definedName name="_xlnm.Print_Area">#REF!</definedName>
    <definedName name="PRINT_AREA_MI" localSheetId="2">#REF!</definedName>
    <definedName name="PRINT_AREA_MI" localSheetId="3">#REF!</definedName>
    <definedName name="PRINT_AREA_MI">#REF!</definedName>
    <definedName name="Range_Country" localSheetId="2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 localSheetId="3">#REF!</definedName>
    <definedName name="Range_DSTNotes">#REF!</definedName>
    <definedName name="Range_InValidResultsStart" localSheetId="2">#REF!</definedName>
    <definedName name="Range_InValidResultsStart" localSheetId="3">#REF!</definedName>
    <definedName name="Range_InValidResultsStart">#REF!</definedName>
    <definedName name="Range_NumberofFailuresStart" localSheetId="2">#REF!</definedName>
    <definedName name="Range_NumberofFailuresStart" localSheetId="3">#REF!</definedName>
    <definedName name="Range_NumberofFailuresStart">#REF!</definedName>
    <definedName name="Range_ReportFormName" localSheetId="2">#REF!</definedName>
    <definedName name="Range_ReportFormName" localSheetId="3">#REF!</definedName>
    <definedName name="Range_ReportFormName">#REF!</definedName>
    <definedName name="Range_ValidationResultsStart" localSheetId="2">#REF!</definedName>
    <definedName name="Range_ValidationResultsStart" localSheetId="3">#REF!</definedName>
    <definedName name="Range_ValidationResultsStart">#REF!</definedName>
    <definedName name="Range_ValidationRulesStart" localSheetId="2">#REF!</definedName>
    <definedName name="Range_ValidationRulesStart" localSheetId="3">#REF!</definedName>
    <definedName name="Range_ValidationRulesStart">#REF!</definedName>
    <definedName name="REAL" localSheetId="2">#REF!</definedName>
    <definedName name="REAL" localSheetId="3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 localSheetId="3">#REF!</definedName>
    <definedName name="RevA">#REF!</definedName>
    <definedName name="RevB" localSheetId="2">#REF!</definedName>
    <definedName name="RevB" localSheetId="3">#REF!</definedName>
    <definedName name="RevB">#REF!</definedName>
    <definedName name="rrrrr">[5]Control!$A$19:$A$20</definedName>
    <definedName name="rrrrrrrrrr">[5]Control!$C$4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 localSheetId="3">#REF!</definedName>
    <definedName name="SUMMARY1">#REF!</definedName>
    <definedName name="SUMMARY2" localSheetId="2">#REF!</definedName>
    <definedName name="SUMMARY2" localSheetId="3">#REF!</definedName>
    <definedName name="SUMMARY2">#REF!</definedName>
    <definedName name="Taballgastables" localSheetId="2">#REF!</definedName>
    <definedName name="Taballgastables" localSheetId="3">#REF!</definedName>
    <definedName name="Taballgastables">#REF!</definedName>
    <definedName name="TabAmort2004" localSheetId="2">#REF!</definedName>
    <definedName name="TabAmort2004" localSheetId="3">#REF!</definedName>
    <definedName name="TabAmort2004">#REF!</definedName>
    <definedName name="TabAssumptionsImports" localSheetId="2">#REF!</definedName>
    <definedName name="TabAssumptionsImports" localSheetId="3">#REF!</definedName>
    <definedName name="TabAssumptionsImports">#REF!</definedName>
    <definedName name="TabCapAccount" localSheetId="2">#REF!</definedName>
    <definedName name="TabCapAccount" localSheetId="3">#REF!</definedName>
    <definedName name="TabCapAccount">#REF!</definedName>
    <definedName name="Tabdebt_historic" localSheetId="2">#REF!</definedName>
    <definedName name="Tabdebt_historic" localSheetId="3">#REF!</definedName>
    <definedName name="Tabdebt_historic">#REF!</definedName>
    <definedName name="Tabdebtflow" localSheetId="2">#REF!</definedName>
    <definedName name="Tabdebtflow" localSheetId="3">#REF!</definedName>
    <definedName name="Tabdebtflow">#REF!</definedName>
    <definedName name="TabExports" localSheetId="2">#REF!</definedName>
    <definedName name="TabExports" localSheetId="3">#REF!</definedName>
    <definedName name="TabExports">#REF!</definedName>
    <definedName name="TabFcredit2007" localSheetId="2">#REF!</definedName>
    <definedName name="TabFcredit2007" localSheetId="3">#REF!</definedName>
    <definedName name="TabFcredit2007">#REF!</definedName>
    <definedName name="TabFcredit2010" localSheetId="2">#REF!</definedName>
    <definedName name="TabFcredit2010" localSheetId="3">#REF!</definedName>
    <definedName name="TabFcredit2010">#REF!</definedName>
    <definedName name="TabGas_arrears_to_Russia" localSheetId="2">#REF!</definedName>
    <definedName name="TabGas_arrears_to_Russia" localSheetId="3">#REF!</definedName>
    <definedName name="TabGas_arrears_to_Russia">#REF!</definedName>
    <definedName name="TabImportdetail" localSheetId="2">#REF!</definedName>
    <definedName name="TabImportdetail" localSheetId="3">#REF!</definedName>
    <definedName name="TabImportdetail">#REF!</definedName>
    <definedName name="TabImports" localSheetId="2">#REF!</definedName>
    <definedName name="TabImports" localSheetId="3">#REF!</definedName>
    <definedName name="TabImports">#REF!</definedName>
    <definedName name="Table" localSheetId="2">#REF!</definedName>
    <definedName name="Table" localSheetId="3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>#REF!</definedName>
    <definedName name="Table129" localSheetId="2">#REF!</definedName>
    <definedName name="Table129" localSheetId="3">#REF!</definedName>
    <definedName name="Table129">#REF!</definedName>
    <definedName name="table130" localSheetId="2">#REF!</definedName>
    <definedName name="table130" localSheetId="3">#REF!</definedName>
    <definedName name="table130">#REF!</definedName>
    <definedName name="Table135" localSheetId="2">#REF!,[6]Contents!$A$87:$H$247</definedName>
    <definedName name="Table135" localSheetId="3">#REF!,[6]Contents!$A$87:$H$247</definedName>
    <definedName name="Table135">#REF!,[6]Contents!$A$87:$H$247</definedName>
    <definedName name="Table16_2000" localSheetId="2">#REF!</definedName>
    <definedName name="Table16_2000" localSheetId="3">#REF!</definedName>
    <definedName name="Table16_2000">#REF!</definedName>
    <definedName name="Table17" localSheetId="2">#REF!</definedName>
    <definedName name="Table17" localSheetId="3">#REF!</definedName>
    <definedName name="Table17">#REF!</definedName>
    <definedName name="Table19" localSheetId="2">#REF!</definedName>
    <definedName name="Table19" localSheetId="3">#REF!</definedName>
    <definedName name="Table19">#REF!</definedName>
    <definedName name="Table20" localSheetId="2">#REF!</definedName>
    <definedName name="Table20" localSheetId="3">#REF!</definedName>
    <definedName name="Table20">#REF!</definedName>
    <definedName name="Table21" localSheetId="2">#REF!,[7]Contents!$A$87:$H$247</definedName>
    <definedName name="Table21" localSheetId="3">#REF!,[7]Contents!$A$87:$H$247</definedName>
    <definedName name="Table21">#REF!,[7]Contents!$A$87:$H$247</definedName>
    <definedName name="Table22" localSheetId="2">#REF!</definedName>
    <definedName name="Table22" localSheetId="3">#REF!</definedName>
    <definedName name="Table22">#REF!</definedName>
    <definedName name="Table23" localSheetId="2">#REF!</definedName>
    <definedName name="Table23" localSheetId="3">#REF!</definedName>
    <definedName name="Table23">#REF!</definedName>
    <definedName name="Table24" localSheetId="2">#REF!</definedName>
    <definedName name="Table24" localSheetId="3">#REF!</definedName>
    <definedName name="Table24">#REF!</definedName>
    <definedName name="Table25" localSheetId="2">#REF!</definedName>
    <definedName name="Table25" localSheetId="3">#REF!</definedName>
    <definedName name="Table25">#REF!</definedName>
    <definedName name="Table26" localSheetId="2">#REF!</definedName>
    <definedName name="Table26" localSheetId="3">#REF!</definedName>
    <definedName name="Table26">#REF!</definedName>
    <definedName name="Table27" localSheetId="2">#REF!</definedName>
    <definedName name="Table27" localSheetId="3">#REF!</definedName>
    <definedName name="Table27">#REF!</definedName>
    <definedName name="Table28" localSheetId="2">#REF!</definedName>
    <definedName name="Table28" localSheetId="3">#REF!</definedName>
    <definedName name="Table28">#REF!</definedName>
    <definedName name="Table29" localSheetId="2">#REF!</definedName>
    <definedName name="Table29" localSheetId="3">#REF!</definedName>
    <definedName name="Table29">#REF!</definedName>
    <definedName name="Table30" localSheetId="2">#REF!</definedName>
    <definedName name="Table30" localSheetId="3">#REF!</definedName>
    <definedName name="Table30">#REF!</definedName>
    <definedName name="Table31" localSheetId="2">#REF!</definedName>
    <definedName name="Table31" localSheetId="3">#REF!</definedName>
    <definedName name="Table31">#REF!</definedName>
    <definedName name="Table32" localSheetId="2">#REF!</definedName>
    <definedName name="Table32" localSheetId="3">#REF!</definedName>
    <definedName name="Table32">#REF!</definedName>
    <definedName name="Table33" localSheetId="2">#REF!</definedName>
    <definedName name="Table33" localSheetId="3">#REF!</definedName>
    <definedName name="Table33">#REF!</definedName>
    <definedName name="Table330" localSheetId="2">#REF!</definedName>
    <definedName name="Table330" localSheetId="3">#REF!</definedName>
    <definedName name="Table330">#REF!</definedName>
    <definedName name="Table336" localSheetId="2">#REF!</definedName>
    <definedName name="Table336" localSheetId="3">#REF!</definedName>
    <definedName name="Table336">#REF!</definedName>
    <definedName name="Table34" localSheetId="2">#REF!</definedName>
    <definedName name="Table34" localSheetId="3">#REF!</definedName>
    <definedName name="Table34">#REF!</definedName>
    <definedName name="Table35" localSheetId="2">#REF!</definedName>
    <definedName name="Table35" localSheetId="3">#REF!</definedName>
    <definedName name="Table35">#REF!</definedName>
    <definedName name="Table36" localSheetId="2">#REF!</definedName>
    <definedName name="Table36" localSheetId="3">#REF!</definedName>
    <definedName name="Table36">#REF!</definedName>
    <definedName name="Table37" localSheetId="2">#REF!</definedName>
    <definedName name="Table37" localSheetId="3">#REF!</definedName>
    <definedName name="Table37">#REF!</definedName>
    <definedName name="Table38" localSheetId="2">#REF!</definedName>
    <definedName name="Table38" localSheetId="3">#REF!</definedName>
    <definedName name="Table38">#REF!</definedName>
    <definedName name="Table39" localSheetId="2">#REF!</definedName>
    <definedName name="Table39" localSheetId="3">#REF!</definedName>
    <definedName name="Table39">#REF!</definedName>
    <definedName name="Table40" localSheetId="2">#REF!</definedName>
    <definedName name="Table40" localSheetId="3">#REF!</definedName>
    <definedName name="Table40">#REF!</definedName>
    <definedName name="Table41" localSheetId="2">#REF!</definedName>
    <definedName name="Table41" localSheetId="3">#REF!</definedName>
    <definedName name="Table41">#REF!</definedName>
    <definedName name="Table42" localSheetId="2">#REF!</definedName>
    <definedName name="Table42" localSheetId="3">#REF!</definedName>
    <definedName name="Table42">#REF!</definedName>
    <definedName name="Table43" localSheetId="2">#REF!</definedName>
    <definedName name="Table43" localSheetId="3">#REF!</definedName>
    <definedName name="Table43">#REF!</definedName>
    <definedName name="Table44" localSheetId="2">#REF!</definedName>
    <definedName name="Table44" localSheetId="3">#REF!</definedName>
    <definedName name="Table44">#REF!</definedName>
    <definedName name="TabMTBOP2006" localSheetId="2">#REF!</definedName>
    <definedName name="TabMTBOP2006" localSheetId="3">#REF!</definedName>
    <definedName name="TabMTBOP2006">#REF!</definedName>
    <definedName name="TabMTbop2010" localSheetId="2">#REF!</definedName>
    <definedName name="TabMTbop2010" localSheetId="3">#REF!</definedName>
    <definedName name="TabMTbop2010">#REF!</definedName>
    <definedName name="TabMTdebt" localSheetId="2">#REF!</definedName>
    <definedName name="TabMTdebt" localSheetId="3">#REF!</definedName>
    <definedName name="TabMTdebt">#REF!</definedName>
    <definedName name="TabNonfactorServices_and_Income" localSheetId="2">#REF!</definedName>
    <definedName name="TabNonfactorServices_and_Income" localSheetId="3">#REF!</definedName>
    <definedName name="TabNonfactorServices_and_Income">#REF!</definedName>
    <definedName name="TabOutMon" localSheetId="2">#REF!</definedName>
    <definedName name="TabOutMon" localSheetId="3">#REF!</definedName>
    <definedName name="TabOutMon">#REF!</definedName>
    <definedName name="TabsimplifiedBOP" localSheetId="2">#REF!</definedName>
    <definedName name="TabsimplifiedBOP" localSheetId="3">#REF!</definedName>
    <definedName name="TabsimplifiedBOP">#REF!</definedName>
    <definedName name="TaxArrears" localSheetId="2">#REF!</definedName>
    <definedName name="TaxArrears" localSheetId="3">#REF!</definedName>
    <definedName name="TaxArrears">#REF!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rade_balance" localSheetId="2">#REF!</definedName>
    <definedName name="Trade_balance" localSheetId="3">#REF!</definedName>
    <definedName name="Trade_balance">#REF!</definedName>
    <definedName name="trade_figure" localSheetId="2">#REF!</definedName>
    <definedName name="trade_figure" localSheetId="3">#REF!</definedName>
    <definedName name="trade_figure">#REF!</definedName>
    <definedName name="Uploaded_Currency">[3]Control!$F$17</definedName>
    <definedName name="Uploaded_Scale">[3]Control!$F$18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3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 localSheetId="3">#REF!</definedName>
    <definedName name="zGDPgrowth">#REF!</definedName>
    <definedName name="zIGNFS" localSheetId="2">#REF!</definedName>
    <definedName name="zIGNFS" localSheetId="3">#REF!</definedName>
    <definedName name="zIGNFS">#REF!</definedName>
    <definedName name="zImports" localSheetId="2">#REF!</definedName>
    <definedName name="zImports" localSheetId="3">#REF!</definedName>
    <definedName name="zImports">#REF!</definedName>
    <definedName name="zLiborUS" localSheetId="2">#REF!</definedName>
    <definedName name="zLiborUS" localSheetId="3">#REF!</definedName>
    <definedName name="zLiborUS">#REF!</definedName>
    <definedName name="zReserves">[9]oth!$17:$17</definedName>
    <definedName name="zRoWCPIchange" localSheetId="2">#REF!</definedName>
    <definedName name="zRoWCPIchange" localSheetId="3">#REF!</definedName>
    <definedName name="zRoWCPIchange">#REF!</definedName>
    <definedName name="zSDReRate">[9]ass!$24:$24</definedName>
    <definedName name="zXGNFS" localSheetId="2">#REF!</definedName>
    <definedName name="zXGNFS" localSheetId="3">#REF!</definedName>
    <definedName name="zXGNFS">#REF!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п" localSheetId="3" hidden="1">{"MONA",#N/A,FALSE,"S"}</definedName>
    <definedName name="п" hidden="1">{"MONA",#N/A,FALSE,"S"}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3" hidden="1">{"MONA",#N/A,FALSE,"S"}</definedName>
    <definedName name="ррпеак" hidden="1">{"MONA",#N/A,FALSE,"S"}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27" i="21" l="1"/>
  <c r="A26" i="21"/>
  <c r="A25" i="21"/>
  <c r="A54" i="19"/>
  <c r="A22" i="21"/>
  <c r="A55" i="19"/>
  <c r="A59" i="19"/>
  <c r="A51" i="19"/>
  <c r="A50" i="19"/>
  <c r="A49" i="19"/>
  <c r="A48" i="19"/>
  <c r="A47" i="19"/>
  <c r="A46" i="19"/>
  <c r="A45" i="19"/>
  <c r="A44" i="19"/>
  <c r="C5" i="1" l="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9" i="21"/>
  <c r="A7" i="21" l="1"/>
  <c r="A8" i="21"/>
  <c r="A21" i="21" l="1"/>
  <c r="A19" i="21"/>
  <c r="A18" i="21"/>
  <c r="A17" i="21"/>
  <c r="A16" i="21"/>
  <c r="A15" i="21"/>
  <c r="A13" i="21"/>
  <c r="A12" i="21"/>
  <c r="A11" i="21"/>
  <c r="A10" i="21"/>
  <c r="A5" i="21"/>
  <c r="A4" i="21"/>
  <c r="A2" i="21"/>
  <c r="A1" i="21"/>
  <c r="A58" i="19"/>
  <c r="A57" i="19"/>
  <c r="A53" i="19"/>
  <c r="A43" i="19"/>
  <c r="A42" i="19"/>
  <c r="A41" i="19"/>
  <c r="A40" i="19"/>
  <c r="A39" i="19"/>
  <c r="A38" i="19"/>
  <c r="A37" i="19"/>
  <c r="A36" i="19"/>
  <c r="A35" i="19"/>
  <c r="A34" i="19"/>
  <c r="A32" i="19"/>
  <c r="A31" i="19"/>
  <c r="A30" i="19"/>
  <c r="A29" i="19"/>
  <c r="A28" i="19"/>
  <c r="A27" i="19"/>
  <c r="A26" i="19"/>
  <c r="A25" i="19"/>
  <c r="A24" i="19"/>
  <c r="A22" i="19"/>
  <c r="A21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5" i="19"/>
  <c r="A4" i="19"/>
  <c r="A3" i="19"/>
  <c r="A2" i="19"/>
  <c r="A1" i="19"/>
  <c r="C4" i="1"/>
  <c r="C3" i="1"/>
  <c r="C1" i="1"/>
</calcChain>
</file>

<file path=xl/sharedStrings.xml><?xml version="1.0" encoding="utf-8"?>
<sst xmlns="http://schemas.openxmlformats.org/spreadsheetml/2006/main" count="193" uniqueCount="83">
  <si>
    <t>укр</t>
  </si>
  <si>
    <t>eng</t>
  </si>
  <si>
    <t>Примітка:</t>
  </si>
  <si>
    <t>Note.</t>
  </si>
  <si>
    <t>2011</t>
  </si>
  <si>
    <t>2012</t>
  </si>
  <si>
    <t>2013</t>
  </si>
  <si>
    <t>2014</t>
  </si>
  <si>
    <t xml:space="preserve"> 2013</t>
  </si>
  <si>
    <t>2015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</si>
  <si>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</si>
  <si>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</si>
  <si>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</si>
  <si>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</si>
  <si>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</si>
  <si>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</si>
  <si>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</si>
  <si>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</si>
  <si>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</si>
  <si>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</si>
  <si>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</si>
  <si>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</si>
  <si>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</si>
  <si>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</si>
  <si>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Короткостоковий борг за залишковим терміном погашення*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</si>
  <si>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</si>
  <si>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</si>
  <si>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</si>
  <si>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</si>
  <si>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</si>
  <si>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</si>
  <si>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</si>
  <si>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</si>
  <si>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</si>
  <si>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</si>
  <si>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</si>
  <si>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</si>
  <si>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</si>
  <si>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</si>
  <si>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Total Short-Term External Debt (remaining maturity basis)*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</si>
  <si>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</si>
  <si>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</si>
  <si>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</si>
  <si>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Короткостоковий борг за залишковим терміном погашення*</t>
  </si>
  <si>
    <t>Debt securities</t>
  </si>
  <si>
    <t>Trade credit and advances</t>
  </si>
  <si>
    <t xml:space="preserve">Loans incl. intercompany lending </t>
  </si>
  <si>
    <t>2016</t>
  </si>
  <si>
    <t>2017</t>
  </si>
  <si>
    <t>2018</t>
  </si>
  <si>
    <t>Найменування</t>
  </si>
  <si>
    <t xml:space="preserve">  Сектор державного управління</t>
  </si>
  <si>
    <t xml:space="preserve">  General Government</t>
  </si>
  <si>
    <t>Основна сумма боргу</t>
  </si>
  <si>
    <t>Principal</t>
  </si>
  <si>
    <t>Відсоткові платежі</t>
  </si>
  <si>
    <t>Interest</t>
  </si>
  <si>
    <t xml:space="preserve">  Центральний банк</t>
  </si>
  <si>
    <t xml:space="preserve">  Central Bank</t>
  </si>
  <si>
    <t xml:space="preserve">  Інші депозитні корпорації окрім централього банку</t>
  </si>
  <si>
    <t xml:space="preserve">  Deposit-Taking Corporations, except the Central Bank</t>
  </si>
  <si>
    <t xml:space="preserve">  Інші сектори</t>
  </si>
  <si>
    <t xml:space="preserve">  Other Sectors</t>
  </si>
  <si>
    <t xml:space="preserve">  Міжфірмовий борг</t>
  </si>
  <si>
    <t xml:space="preserve">  Direct Investment: Intercompany Lending</t>
  </si>
  <si>
    <t xml:space="preserve">  Всього</t>
  </si>
  <si>
    <t xml:space="preserve">  Total</t>
  </si>
  <si>
    <t>2019</t>
  </si>
  <si>
    <t>2020</t>
  </si>
  <si>
    <t xml:space="preserve"> Прострочена заборгованість за основною сумою за  негарантованими кредитами реального сектору, в т.ч. від прямих інвесторів</t>
  </si>
  <si>
    <t>до змісту</t>
  </si>
  <si>
    <t>1.3 Зовнішній борг України  та  відсотки за основною сумою, що мають бути погашені вподовж 12 місяців за секторами</t>
  </si>
  <si>
    <t>на кінець періоду, млн. дол. США</t>
  </si>
  <si>
    <t>Боргові зобов'язання підприємств прямого інвестування перед прямими інвесторами</t>
  </si>
  <si>
    <t>Боргові зобов'язання між сестринськими підприємствами</t>
  </si>
  <si>
    <t xml:space="preserve"> Боргові зобов'язання між сестринськими підприємствами</t>
  </si>
  <si>
    <t>Debt liabilities of direct investment enterprises to direct investors</t>
  </si>
  <si>
    <t>Debt liabilities between fellow enterprises</t>
  </si>
  <si>
    <t>2021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</si>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</sst>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_-* #,##0.00_₴_-;\-* #,##0.00_₴_-;_-* &quot;-&quot;??_₴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&quot;р.&quot;_-;\-* #,##0.00&quot;р.&quot;_-;_-* &quot;-&quot;??&quot;р.&quot;_-;_-@_-"/>
    <numFmt numFmtId="168" formatCode="\M\o\n\t\h\ \D.\y\y\y\y"/>
    <numFmt numFmtId="169" formatCode="_-* #,##0.00\ _г_р_н_._-;\-* #,##0.00\ _г_р_н_._-;_-* &quot;-&quot;??\ _г_р_н_._-;_-@_-"/>
    <numFmt numFmtId="170" formatCode="0.0"/>
    <numFmt numFmtId="171" formatCode="_-* #,##0\ _г_р_н_._-;\-* #,##0\ _г_р_н_._-;_-* &quot;-&quot;\ _г_р_н_._-;_-@_-"/>
  </numFmts>
  <fonts count="86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16" fillId="0" borderId="0" applyFont="0" applyFill="0" applyBorder="0" applyAlignment="0" applyProtection="0"/>
    <xf numFmtId="168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43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69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19" fillId="5" borderId="0" applyNumberFormat="0" applyBorder="0" applyAlignment="0" applyProtection="0"/>
    <xf numFmtId="164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6" fontId="3" fillId="0" borderId="0" applyFont="0" applyFill="0" applyBorder="0" applyAlignment="0" applyProtection="0"/>
  </cellStyleXfs>
  <cellXfs count="155">
    <xf numFmtId="0" fontId="0" fillId="0" borderId="0" xfId="0"/>
    <xf numFmtId="49" fontId="68" fillId="2" borderId="12" xfId="161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0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3" fontId="4" fillId="0" borderId="0" xfId="0" applyNumberFormat="1" applyFont="1"/>
    <xf numFmtId="3" fontId="69" fillId="0" borderId="0" xfId="161" applyNumberFormat="1" applyFont="1" applyFill="1" applyBorder="1" applyAlignment="1">
      <alignment horizontal="right" vertical="center"/>
    </xf>
    <xf numFmtId="3" fontId="69" fillId="0" borderId="15" xfId="161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/>
    <xf numFmtId="3" fontId="70" fillId="0" borderId="15" xfId="0" applyNumberFormat="1" applyFont="1" applyFill="1" applyBorder="1"/>
    <xf numFmtId="3" fontId="71" fillId="0" borderId="0" xfId="161" applyNumberFormat="1" applyFont="1" applyFill="1" applyBorder="1" applyAlignment="1">
      <alignment horizontal="right" vertical="center"/>
    </xf>
    <xf numFmtId="3" fontId="71" fillId="0" borderId="15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6" xfId="161" applyNumberFormat="1" applyFont="1" applyFill="1" applyBorder="1" applyAlignment="1">
      <alignment horizontal="right" vertical="center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0" fontId="45" fillId="28" borderId="14" xfId="162" applyFont="1" applyFill="1" applyBorder="1" applyAlignment="1">
      <alignment wrapText="1"/>
    </xf>
    <xf numFmtId="0" fontId="45" fillId="28" borderId="14" xfId="161" applyFont="1" applyFill="1" applyBorder="1" applyAlignment="1">
      <alignment vertical="center" wrapText="1"/>
    </xf>
    <xf numFmtId="0" fontId="73" fillId="0" borderId="0" xfId="0" applyFont="1" applyFill="1"/>
    <xf numFmtId="0" fontId="69" fillId="0" borderId="0" xfId="161" applyFont="1" applyFill="1" applyBorder="1" applyAlignment="1">
      <alignment vertical="center"/>
    </xf>
    <xf numFmtId="0" fontId="74" fillId="0" borderId="0" xfId="1" applyFont="1" applyAlignment="1" applyProtection="1"/>
    <xf numFmtId="0" fontId="73" fillId="0" borderId="0" xfId="0" applyFont="1"/>
    <xf numFmtId="0" fontId="75" fillId="0" borderId="0" xfId="1" applyFont="1" applyFill="1" applyAlignment="1" applyProtection="1">
      <alignment wrapText="1"/>
    </xf>
    <xf numFmtId="2" fontId="75" fillId="0" borderId="0" xfId="1" applyNumberFormat="1" applyFont="1" applyFill="1" applyAlignment="1" applyProtection="1">
      <alignment horizontal="left" wrapText="1"/>
    </xf>
    <xf numFmtId="0" fontId="73" fillId="0" borderId="0" xfId="0" applyFont="1" applyAlignment="1">
      <alignment wrapText="1"/>
    </xf>
    <xf numFmtId="0" fontId="76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48" fillId="29" borderId="13" xfId="161" applyFont="1" applyFill="1" applyBorder="1" applyAlignment="1">
      <alignment vertical="center" wrapText="1"/>
    </xf>
    <xf numFmtId="0" fontId="68" fillId="28" borderId="14" xfId="161" applyFont="1" applyFill="1" applyBorder="1" applyAlignment="1">
      <alignment horizontal="left" vertical="center" wrapText="1"/>
    </xf>
    <xf numFmtId="0" fontId="45" fillId="28" borderId="14" xfId="161" applyFont="1" applyFill="1" applyBorder="1" applyAlignment="1">
      <alignment horizontal="left" vertical="center" wrapText="1"/>
    </xf>
    <xf numFmtId="0" fontId="74" fillId="0" borderId="0" xfId="1" applyFont="1" applyFill="1" applyAlignment="1" applyProtection="1"/>
    <xf numFmtId="0" fontId="0" fillId="0" borderId="0" xfId="0" applyFill="1"/>
    <xf numFmtId="0" fontId="77" fillId="0" borderId="0" xfId="0" applyFont="1" applyFill="1" applyBorder="1" applyProtection="1"/>
    <xf numFmtId="0" fontId="78" fillId="0" borderId="0" xfId="0" applyFont="1" applyFill="1" applyBorder="1" applyProtection="1"/>
    <xf numFmtId="0" fontId="79" fillId="0" borderId="0" xfId="61" applyFont="1" applyFill="1" applyBorder="1" applyProtection="1"/>
    <xf numFmtId="0" fontId="30" fillId="0" borderId="0" xfId="61" applyFill="1"/>
    <xf numFmtId="0" fontId="30" fillId="0" borderId="0" xfId="61" applyFont="1" applyFill="1" applyProtection="1"/>
    <xf numFmtId="170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70" fontId="0" fillId="0" borderId="0" xfId="0" applyNumberFormat="1"/>
    <xf numFmtId="0" fontId="47" fillId="0" borderId="0" xfId="0" applyFont="1" applyFill="1" applyBorder="1" applyAlignment="1">
      <alignment wrapText="1"/>
    </xf>
    <xf numFmtId="0" fontId="47" fillId="0" borderId="2" xfId="0" applyFont="1" applyFill="1" applyBorder="1" applyAlignment="1">
      <alignment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72" fillId="29" borderId="14" xfId="0" applyFont="1" applyFill="1" applyBorder="1" applyAlignment="1">
      <alignment wrapText="1"/>
    </xf>
    <xf numFmtId="0" fontId="47" fillId="29" borderId="14" xfId="0" applyFont="1" applyFill="1" applyBorder="1" applyAlignment="1">
      <alignment wrapText="1"/>
    </xf>
    <xf numFmtId="0" fontId="48" fillId="0" borderId="17" xfId="161" applyFont="1" applyFill="1" applyBorder="1" applyAlignment="1">
      <alignment vertical="center" wrapText="1"/>
    </xf>
    <xf numFmtId="0" fontId="48" fillId="0" borderId="2" xfId="161" applyFont="1" applyFill="1" applyBorder="1" applyAlignment="1">
      <alignment vertical="center" wrapText="1"/>
    </xf>
    <xf numFmtId="0" fontId="68" fillId="29" borderId="14" xfId="161" applyFont="1" applyFill="1" applyBorder="1" applyAlignment="1">
      <alignment vertical="center" wrapText="1"/>
    </xf>
    <xf numFmtId="3" fontId="82" fillId="29" borderId="24" xfId="161" applyNumberFormat="1" applyFont="1" applyFill="1" applyBorder="1" applyAlignment="1">
      <alignment horizontal="right" vertical="center"/>
    </xf>
    <xf numFmtId="3" fontId="82" fillId="29" borderId="0" xfId="161" applyNumberFormat="1" applyFont="1" applyFill="1" applyBorder="1" applyAlignment="1">
      <alignment horizontal="right" vertical="center"/>
    </xf>
    <xf numFmtId="3" fontId="82" fillId="29" borderId="15" xfId="161" applyNumberFormat="1" applyFont="1" applyFill="1" applyBorder="1" applyAlignment="1">
      <alignment horizontal="right" vertical="center"/>
    </xf>
    <xf numFmtId="3" fontId="82" fillId="0" borderId="24" xfId="161" applyNumberFormat="1" applyFont="1" applyFill="1" applyBorder="1" applyAlignment="1">
      <alignment horizontal="right" vertical="center"/>
    </xf>
    <xf numFmtId="3" fontId="82" fillId="0" borderId="0" xfId="161" applyNumberFormat="1" applyFont="1" applyFill="1" applyBorder="1" applyAlignment="1">
      <alignment horizontal="right" vertical="center"/>
    </xf>
    <xf numFmtId="3" fontId="82" fillId="0" borderId="15" xfId="161" applyNumberFormat="1" applyFont="1" applyFill="1" applyBorder="1" applyAlignment="1">
      <alignment horizontal="right" vertical="center"/>
    </xf>
    <xf numFmtId="3" fontId="69" fillId="0" borderId="20" xfId="161" applyNumberFormat="1" applyFont="1" applyFill="1" applyBorder="1" applyAlignment="1">
      <alignment horizontal="right" vertical="center"/>
    </xf>
    <xf numFmtId="3" fontId="69" fillId="0" borderId="2" xfId="161" applyNumberFormat="1" applyFont="1" applyFill="1" applyBorder="1" applyAlignment="1">
      <alignment horizontal="right" vertical="center"/>
    </xf>
    <xf numFmtId="3" fontId="69" fillId="0" borderId="19" xfId="161" applyNumberFormat="1" applyFont="1" applyFill="1" applyBorder="1" applyAlignment="1">
      <alignment horizontal="right" vertical="center"/>
    </xf>
    <xf numFmtId="0" fontId="83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3" fillId="0" borderId="14" xfId="163" applyFont="1" applyFill="1" applyBorder="1" applyAlignment="1"/>
    <xf numFmtId="0" fontId="83" fillId="2" borderId="14" xfId="161" applyFont="1" applyFill="1" applyBorder="1" applyAlignment="1">
      <alignment vertical="center" wrapText="1"/>
    </xf>
    <xf numFmtId="0" fontId="83" fillId="0" borderId="14" xfId="163" applyFont="1" applyFill="1" applyBorder="1" applyAlignment="1">
      <alignment wrapText="1"/>
    </xf>
    <xf numFmtId="3" fontId="72" fillId="28" borderId="0" xfId="0" applyNumberFormat="1" applyFont="1" applyFill="1" applyBorder="1" applyAlignment="1">
      <alignment vertical="center"/>
    </xf>
    <xf numFmtId="3" fontId="72" fillId="28" borderId="17" xfId="0" applyNumberFormat="1" applyFont="1" applyFill="1" applyBorder="1" applyAlignment="1">
      <alignment vertical="center"/>
    </xf>
    <xf numFmtId="3" fontId="72" fillId="28" borderId="16" xfId="0" applyNumberFormat="1" applyFont="1" applyFill="1" applyBorder="1" applyAlignment="1">
      <alignment vertical="center"/>
    </xf>
    <xf numFmtId="3" fontId="70" fillId="0" borderId="0" xfId="0" applyNumberFormat="1" applyFont="1" applyBorder="1" applyAlignment="1">
      <alignment vertical="center"/>
    </xf>
    <xf numFmtId="3" fontId="70" fillId="0" borderId="15" xfId="0" applyNumberFormat="1" applyFont="1" applyBorder="1" applyAlignment="1">
      <alignment vertical="center"/>
    </xf>
    <xf numFmtId="3" fontId="72" fillId="28" borderId="15" xfId="0" applyNumberFormat="1" applyFont="1" applyFill="1" applyBorder="1" applyAlignment="1">
      <alignment vertical="center"/>
    </xf>
    <xf numFmtId="3" fontId="72" fillId="29" borderId="0" xfId="0" applyNumberFormat="1" applyFont="1" applyFill="1" applyBorder="1" applyAlignment="1">
      <alignment vertical="center"/>
    </xf>
    <xf numFmtId="3" fontId="72" fillId="29" borderId="15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15" xfId="0" applyNumberFormat="1" applyFont="1" applyFill="1" applyBorder="1" applyAlignment="1">
      <alignment vertical="center"/>
    </xf>
    <xf numFmtId="3" fontId="70" fillId="0" borderId="2" xfId="0" applyNumberFormat="1" applyFont="1" applyFill="1" applyBorder="1" applyAlignment="1">
      <alignment vertical="center"/>
    </xf>
    <xf numFmtId="3" fontId="70" fillId="0" borderId="19" xfId="0" applyNumberFormat="1" applyFont="1" applyFill="1" applyBorder="1" applyAlignment="1">
      <alignment vertical="center"/>
    </xf>
    <xf numFmtId="0" fontId="79" fillId="28" borderId="12" xfId="61" applyFont="1" applyFill="1" applyBorder="1" applyAlignment="1" applyProtection="1">
      <alignment horizontal="left" vertical="center" wrapText="1"/>
    </xf>
    <xf numFmtId="0" fontId="80" fillId="28" borderId="0" xfId="61" applyFont="1" applyFill="1" applyBorder="1" applyAlignment="1" applyProtection="1">
      <alignment horizontal="left" vertical="center" wrapText="1"/>
    </xf>
    <xf numFmtId="3" fontId="68" fillId="28" borderId="16" xfId="61" applyNumberFormat="1" applyFont="1" applyFill="1" applyBorder="1" applyAlignment="1" applyProtection="1">
      <alignment horizontal="right" vertical="center"/>
    </xf>
    <xf numFmtId="0" fontId="6" fillId="0" borderId="14" xfId="61" applyFont="1" applyFill="1" applyBorder="1" applyAlignment="1" applyProtection="1">
      <alignment horizontal="left" vertical="center"/>
    </xf>
    <xf numFmtId="0" fontId="81" fillId="0" borderId="0" xfId="61" applyFont="1" applyFill="1" applyBorder="1" applyAlignment="1" applyProtection="1">
      <alignment horizontal="left" vertical="center"/>
    </xf>
    <xf numFmtId="3" fontId="69" fillId="0" borderId="15" xfId="61" applyNumberFormat="1" applyFont="1" applyFill="1" applyBorder="1" applyAlignment="1" applyProtection="1">
      <alignment horizontal="right" vertical="center"/>
      <protection locked="0"/>
    </xf>
    <xf numFmtId="0" fontId="79" fillId="28" borderId="14" xfId="61" applyFont="1" applyFill="1" applyBorder="1" applyAlignment="1" applyProtection="1">
      <alignment horizontal="left" vertical="center" wrapText="1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6" fillId="0" borderId="13" xfId="61" applyFont="1" applyFill="1" applyBorder="1" applyAlignment="1" applyProtection="1">
      <alignment horizontal="left" vertical="center"/>
    </xf>
    <xf numFmtId="3" fontId="69" fillId="0" borderId="19" xfId="61" applyNumberFormat="1" applyFont="1" applyFill="1" applyBorder="1" applyAlignment="1" applyProtection="1">
      <alignment horizontal="right" vertical="center"/>
      <protection locked="0"/>
    </xf>
    <xf numFmtId="0" fontId="79" fillId="30" borderId="1" xfId="61" applyFont="1" applyFill="1" applyBorder="1" applyAlignment="1">
      <alignment horizontal="left" vertical="center"/>
    </xf>
    <xf numFmtId="0" fontId="80" fillId="30" borderId="22" xfId="61" applyFont="1" applyFill="1" applyBorder="1" applyAlignment="1">
      <alignment horizontal="left" vertical="center"/>
    </xf>
    <xf numFmtId="3" fontId="68" fillId="30" borderId="23" xfId="0" quotePrefix="1" applyNumberFormat="1" applyFont="1" applyFill="1" applyBorder="1" applyAlignment="1" applyProtection="1">
      <alignment horizontal="right" vertical="center"/>
    </xf>
    <xf numFmtId="0" fontId="6" fillId="0" borderId="12" xfId="61" applyFont="1" applyFill="1" applyBorder="1" applyAlignment="1" applyProtection="1">
      <alignment horizontal="left" vertical="center"/>
    </xf>
    <xf numFmtId="3" fontId="69" fillId="0" borderId="16" xfId="0" applyNumberFormat="1" applyFont="1" applyFill="1" applyBorder="1" applyAlignment="1" applyProtection="1">
      <alignment horizontal="right" vertical="center"/>
    </xf>
    <xf numFmtId="0" fontId="81" fillId="0" borderId="2" xfId="61" applyFont="1" applyFill="1" applyBorder="1" applyAlignment="1" applyProtection="1">
      <alignment horizontal="left" vertical="center"/>
    </xf>
    <xf numFmtId="3" fontId="69" fillId="0" borderId="19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/>
    <xf numFmtId="3" fontId="84" fillId="0" borderId="15" xfId="0" applyNumberFormat="1" applyFont="1" applyFill="1" applyBorder="1"/>
    <xf numFmtId="3" fontId="85" fillId="0" borderId="0" xfId="0" applyNumberFormat="1" applyFont="1" applyFill="1" applyBorder="1" applyAlignment="1">
      <alignment vertical="center"/>
    </xf>
    <xf numFmtId="3" fontId="85" fillId="0" borderId="15" xfId="0" applyNumberFormat="1" applyFont="1" applyFill="1" applyBorder="1" applyAlignment="1">
      <alignment vertical="center"/>
    </xf>
    <xf numFmtId="0" fontId="46" fillId="0" borderId="0" xfId="163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0" fillId="0" borderId="13" xfId="0" applyFont="1" applyBorder="1" applyAlignment="1">
      <alignment horizontal="center" vertical="center" wrapText="1"/>
    </xf>
    <xf numFmtId="49" fontId="68" fillId="2" borderId="18" xfId="161" applyNumberFormat="1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49" fontId="68" fillId="2" borderId="13" xfId="161" applyNumberFormat="1" applyFont="1" applyFill="1" applyBorder="1" applyAlignment="1">
      <alignment horizontal="center" vertical="center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49" fontId="68" fillId="0" borderId="12" xfId="161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40" fillId="0" borderId="13" xfId="160" applyFont="1" applyFill="1" applyBorder="1" applyAlignment="1">
      <alignment horizontal="center" vertical="center"/>
    </xf>
    <xf numFmtId="49" fontId="68" fillId="0" borderId="16" xfId="161" applyNumberFormat="1" applyFont="1" applyFill="1" applyBorder="1" applyAlignment="1">
      <alignment horizontal="center" vertical="center" wrapText="1"/>
    </xf>
    <xf numFmtId="49" fontId="68" fillId="0" borderId="19" xfId="161" applyNumberFormat="1" applyFont="1" applyFill="1" applyBorder="1" applyAlignment="1">
      <alignment horizontal="center" vertical="center" wrapText="1"/>
    </xf>
    <xf numFmtId="49" fontId="68" fillId="0" borderId="13" xfId="161" applyNumberFormat="1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  <xf numFmtId="0" fontId="46" fillId="0" borderId="14" xfId="161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/>
    </xf>
    <xf numFmtId="0" fontId="4" fillId="0" borderId="0" xfId="0" applyFont="1" applyFill="1"/>
  </cellXfs>
  <cellStyles count="80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Hyperlink" xfId="1" builtinId="8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" xfId="0" builtinId="0"/>
    <cellStyle name="Normal 2" xfId="61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19050</xdr:rowOff>
        </xdr:from>
        <xdr:to>
          <xdr:col>1</xdr:col>
          <xdr:colOff>0</xdr:colOff>
          <xdr:row>1</xdr:row>
          <xdr:rowOff>133350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02\4Q\Q2\ZB_ShTRM_01_07_17_BPM6_Q%20UkrE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6"/>
  <sheetViews>
    <sheetView zoomScaleNormal="100" zoomScaleSheetLayoutView="100" workbookViewId="0">
      <selection activeCell="C9" sqref="C9"/>
    </sheetView>
  </sheetViews>
  <sheetFormatPr defaultColWidth="8.7109375" defaultRowHeight="14.25"/>
  <cols>
    <col min="1" max="1" width="8.7109375" style="55"/>
    <col min="2" max="2" width="5.42578125" style="55" customWidth="1"/>
    <col min="3" max="3" width="100.140625" style="58" customWidth="1"/>
    <col min="4" max="16384" width="8.7109375" style="55"/>
  </cols>
  <sheetData>
    <row r="1" spans="1:3">
      <c r="A1" s="52">
        <v>1</v>
      </c>
      <c r="B1" s="52"/>
      <c r="C1" s="59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 Короткостроковий зовнішній борг України за залишковим терміном погашення (за методологією МВФ, КПБ 6)</v>
      </c>
    </row>
    <row r="2" spans="1:3">
      <c r="A2" s="52"/>
      <c r="B2" s="52"/>
      <c r="C2" s="60"/>
    </row>
    <row r="3" spans="1:3">
      <c r="A3" s="56" t="s">
        <v>0</v>
      </c>
      <c r="B3" s="56"/>
      <c r="C3" s="59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 Короткостроковий зовнішній борг України за залишковим терміном погашення за секторами економіки</v>
      </c>
    </row>
    <row r="4" spans="1:3">
      <c r="A4" s="57" t="s">
        <v>1</v>
      </c>
      <c r="B4" s="57"/>
      <c r="C4" s="59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Короткостроковий зовнішній борг України за залишковим терміном погашення за інструментами</v>
      </c>
    </row>
    <row r="5" spans="1:3" ht="24">
      <c r="C5" s="59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Зовнішній борг України  та  відсотки за основною сумою, що мають бути погашені вподовж 12 місяців за секторами</v>
      </c>
    </row>
    <row r="6" spans="1:3">
      <c r="C6" s="61"/>
    </row>
  </sheetData>
  <hyperlinks>
    <hyperlink ref="C3" location="'1.1'!A1" display="'1.1'!A1"/>
    <hyperlink ref="C4" location="'1.2'!A1" display="'1.2'!A1"/>
    <hyperlink ref="C5" location="'1.3'!A1" display="'1.3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19050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="90" zoomScaleNormal="90" zoomScaleSheetLayoutView="100" workbookViewId="0">
      <pane xSplit="3" ySplit="8" topLeftCell="D9" activePane="bottomRight" state="frozen"/>
      <selection activeCell="C4" sqref="C4"/>
      <selection pane="topRight" activeCell="C4" sqref="C4"/>
      <selection pane="bottomLeft" activeCell="C4" sqref="C4"/>
      <selection pane="bottomRight" activeCell="R18" sqref="R18"/>
    </sheetView>
  </sheetViews>
  <sheetFormatPr defaultColWidth="8.7109375" defaultRowHeight="15" outlineLevelCol="1"/>
  <cols>
    <col min="1" max="1" width="38.42578125" style="2" customWidth="1"/>
    <col min="2" max="2" width="37.5703125" style="3" hidden="1" customWidth="1" outlineLevel="1"/>
    <col min="3" max="3" width="33.28515625" style="3" hidden="1" customWidth="1" outlineLevel="1"/>
    <col min="4" max="4" width="8.7109375" style="2" customWidth="1" collapsed="1"/>
    <col min="5" max="5" width="8.7109375" style="2" customWidth="1"/>
    <col min="6" max="6" width="9.7109375" style="2" customWidth="1"/>
    <col min="7" max="10" width="8.7109375" customWidth="1"/>
    <col min="11" max="11" width="8.7109375" style="2" customWidth="1"/>
    <col min="12" max="16384" width="8.7109375" style="2"/>
  </cols>
  <sheetData>
    <row r="1" spans="1:14">
      <c r="A1" s="54" t="str">
        <f>IF('1'!A1=1,"до змісту","to title")</f>
        <v>до змісту</v>
      </c>
    </row>
    <row r="2" spans="1:14" s="24" customFormat="1" ht="15.75">
      <c r="A2" s="40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Короткостроковий зовнішній борг України за залишковим терміном погашення</v>
      </c>
      <c r="B2" s="23"/>
      <c r="C2" s="23"/>
      <c r="D2" s="28"/>
      <c r="E2" s="28"/>
      <c r="F2" s="28"/>
    </row>
    <row r="3" spans="1:14" ht="38.450000000000003" customHeight="1">
      <c r="A3" s="139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>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</v>
      </c>
      <c r="B3" s="139"/>
      <c r="C3" s="139"/>
      <c r="D3" s="139"/>
      <c r="E3" s="139"/>
      <c r="F3" s="139"/>
      <c r="G3" s="139"/>
    </row>
    <row r="4" spans="1:14">
      <c r="A4" s="41" t="str">
        <f>IF('1'!$A$1=1,"(за методологією МВФ, КПБ 6)","(according to BPM6 methodology)")</f>
        <v>(за методологією МВФ, КПБ 6)</v>
      </c>
    </row>
    <row r="5" spans="1:14">
      <c r="A5" s="41" t="str">
        <f>IF('1'!$A$1=1,"на кінець періоду, млн. дол. США","Millions of USD , end of the period")</f>
        <v>на кінець періоду, млн. дол. США</v>
      </c>
      <c r="B5" s="27"/>
    </row>
    <row r="7" spans="1:14">
      <c r="A7" s="143" t="str">
        <f>IF('1'!$A$1=1,B7,C7)</f>
        <v xml:space="preserve">Показники </v>
      </c>
      <c r="B7" s="141" t="s">
        <v>10</v>
      </c>
      <c r="C7" s="141" t="s">
        <v>11</v>
      </c>
      <c r="D7" s="1" t="s">
        <v>4</v>
      </c>
      <c r="E7" s="1" t="s">
        <v>5</v>
      </c>
      <c r="F7" s="1" t="s">
        <v>8</v>
      </c>
      <c r="G7" s="1" t="s">
        <v>7</v>
      </c>
      <c r="H7" s="137" t="s">
        <v>9</v>
      </c>
      <c r="I7" s="1" t="s">
        <v>47</v>
      </c>
      <c r="J7" s="1" t="s">
        <v>48</v>
      </c>
      <c r="K7" s="1" t="s">
        <v>49</v>
      </c>
      <c r="L7" s="1" t="s">
        <v>67</v>
      </c>
      <c r="M7" s="137" t="s">
        <v>68</v>
      </c>
      <c r="N7" s="1" t="s">
        <v>78</v>
      </c>
    </row>
    <row r="8" spans="1:14">
      <c r="A8" s="144">
        <f>IF('1'!$A$1=1,B8,C8)</f>
        <v>0</v>
      </c>
      <c r="B8" s="142"/>
      <c r="C8" s="142"/>
      <c r="D8" s="140"/>
      <c r="E8" s="140"/>
      <c r="F8" s="140"/>
      <c r="G8" s="136"/>
      <c r="H8" s="138"/>
      <c r="I8" s="136"/>
      <c r="J8" s="136"/>
      <c r="K8" s="136"/>
      <c r="L8" s="136"/>
      <c r="M8" s="138"/>
      <c r="N8" s="136"/>
    </row>
    <row r="9" spans="1:14" s="9" customFormat="1" ht="14.25">
      <c r="A9" s="63" t="str">
        <f>IF('1'!$A$1=1,B9,C9)</f>
        <v xml:space="preserve"> Сектор державного управління</v>
      </c>
      <c r="B9" s="64" t="s">
        <v>12</v>
      </c>
      <c r="C9" s="64" t="s">
        <v>26</v>
      </c>
      <c r="D9" s="100">
        <v>4043</v>
      </c>
      <c r="E9" s="100">
        <v>5082.1361316151633</v>
      </c>
      <c r="F9" s="100">
        <v>4060.3382479601087</v>
      </c>
      <c r="G9" s="100">
        <v>6823.1028699320887</v>
      </c>
      <c r="H9" s="100">
        <v>4233.6147905798553</v>
      </c>
      <c r="I9" s="100">
        <v>1361.0883864146308</v>
      </c>
      <c r="J9" s="101">
        <v>2117.0152060697378</v>
      </c>
      <c r="K9" s="101">
        <v>3341.878152444297</v>
      </c>
      <c r="L9" s="101">
        <v>5085.819490021946</v>
      </c>
      <c r="M9" s="101">
        <v>4714.4096103054862</v>
      </c>
      <c r="N9" s="102">
        <v>3399.0316023221267</v>
      </c>
    </row>
    <row r="10" spans="1:14" ht="25.5">
      <c r="A10" s="47" t="str">
        <f>IF('1'!$A$1=1,B10,C10)</f>
        <v xml:space="preserve">  Короткостроковий борг за первинним терміном погашення</v>
      </c>
      <c r="B10" s="7" t="s">
        <v>13</v>
      </c>
      <c r="C10" s="7" t="s">
        <v>27</v>
      </c>
      <c r="D10" s="34">
        <v>2001</v>
      </c>
      <c r="E10" s="34">
        <v>62</v>
      </c>
      <c r="F10" s="34">
        <v>0</v>
      </c>
      <c r="G10" s="34">
        <v>6</v>
      </c>
      <c r="H10" s="34">
        <v>0</v>
      </c>
      <c r="I10" s="34">
        <v>0</v>
      </c>
      <c r="J10" s="34">
        <v>0</v>
      </c>
      <c r="K10" s="34">
        <v>5</v>
      </c>
      <c r="L10" s="34">
        <v>255</v>
      </c>
      <c r="M10" s="34">
        <v>437</v>
      </c>
      <c r="N10" s="35">
        <v>30</v>
      </c>
    </row>
    <row r="11" spans="1:14">
      <c r="A11" s="42" t="str">
        <f>IF('1'!$A$1=1,B11,C11)</f>
        <v xml:space="preserve">    Боргові цінні папери</v>
      </c>
      <c r="B11" s="7" t="s">
        <v>14</v>
      </c>
      <c r="C11" s="7" t="s">
        <v>28</v>
      </c>
      <c r="D11" s="30">
        <v>1</v>
      </c>
      <c r="E11" s="30">
        <v>62</v>
      </c>
      <c r="F11" s="30">
        <v>0</v>
      </c>
      <c r="G11" s="30">
        <v>6</v>
      </c>
      <c r="H11" s="30">
        <v>0</v>
      </c>
      <c r="I11" s="30">
        <v>0</v>
      </c>
      <c r="J11" s="30">
        <v>0</v>
      </c>
      <c r="K11" s="30">
        <v>5</v>
      </c>
      <c r="L11" s="30">
        <v>255</v>
      </c>
      <c r="M11" s="30">
        <v>93</v>
      </c>
      <c r="N11" s="31">
        <v>30</v>
      </c>
    </row>
    <row r="12" spans="1:14">
      <c r="A12" s="48" t="str">
        <f>IF('1'!$A$1=1,B12,C12)</f>
        <v xml:space="preserve">    Кредити</v>
      </c>
      <c r="B12" s="7" t="s">
        <v>15</v>
      </c>
      <c r="C12" s="11" t="s">
        <v>29</v>
      </c>
      <c r="D12" s="30">
        <v>2000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344</v>
      </c>
      <c r="N12" s="31">
        <v>0</v>
      </c>
    </row>
    <row r="13" spans="1:14" ht="25.5">
      <c r="A13" s="47" t="str">
        <f>IF('1'!$A$1=1,B13,C13)</f>
        <v xml:space="preserve">  Довгострокові зобов'язання, що підлягають погашенню протягом року</v>
      </c>
      <c r="B13" s="7" t="s">
        <v>16</v>
      </c>
      <c r="C13" s="7" t="s">
        <v>30</v>
      </c>
      <c r="D13" s="34">
        <v>2042</v>
      </c>
      <c r="E13" s="34">
        <v>5020.1361316151633</v>
      </c>
      <c r="F13" s="34">
        <v>4060.3382479601087</v>
      </c>
      <c r="G13" s="34">
        <v>6817.1028699320887</v>
      </c>
      <c r="H13" s="34">
        <v>4233.6147905798553</v>
      </c>
      <c r="I13" s="34">
        <v>1361.0883864146308</v>
      </c>
      <c r="J13" s="34">
        <v>2117.0152060697378</v>
      </c>
      <c r="K13" s="34">
        <v>3336.878152444297</v>
      </c>
      <c r="L13" s="34">
        <v>4830.819490021946</v>
      </c>
      <c r="M13" s="34">
        <v>4277.4096103054862</v>
      </c>
      <c r="N13" s="35">
        <v>3369.0316023221267</v>
      </c>
    </row>
    <row r="14" spans="1:14">
      <c r="A14" s="47" t="str">
        <f>IF('1'!$A$1=1,B14,C14)</f>
        <v xml:space="preserve">    Боргові цінні папери</v>
      </c>
      <c r="B14" s="7" t="s">
        <v>14</v>
      </c>
      <c r="C14" s="7" t="s">
        <v>28</v>
      </c>
      <c r="D14" s="30">
        <v>750</v>
      </c>
      <c r="E14" s="30">
        <v>1267.1361316151633</v>
      </c>
      <c r="F14" s="30">
        <v>1052.3382479601089</v>
      </c>
      <c r="G14" s="30">
        <v>5643.7598613252903</v>
      </c>
      <c r="H14" s="30">
        <v>3837.1276805798552</v>
      </c>
      <c r="I14" s="30">
        <v>690.52667951853527</v>
      </c>
      <c r="J14" s="30">
        <v>176</v>
      </c>
      <c r="K14" s="30">
        <v>1692.7151343699989</v>
      </c>
      <c r="L14" s="30">
        <v>2885.8194900219464</v>
      </c>
      <c r="M14" s="30">
        <v>2456.2526912387798</v>
      </c>
      <c r="N14" s="31">
        <v>1878.3550825091099</v>
      </c>
    </row>
    <row r="15" spans="1:14">
      <c r="A15" s="42" t="str">
        <f>IF('1'!$A$1=1,B15,C15)</f>
        <v xml:space="preserve">    Кредити</v>
      </c>
      <c r="B15" s="7" t="s">
        <v>15</v>
      </c>
      <c r="C15" s="11" t="s">
        <v>29</v>
      </c>
      <c r="D15" s="30">
        <v>1292</v>
      </c>
      <c r="E15" s="30">
        <v>3753</v>
      </c>
      <c r="F15" s="30">
        <v>3008</v>
      </c>
      <c r="G15" s="30">
        <v>1173.3430086067981</v>
      </c>
      <c r="H15" s="30">
        <v>396.48711000000009</v>
      </c>
      <c r="I15" s="30">
        <v>670.56170689609564</v>
      </c>
      <c r="J15" s="30">
        <v>1941.0152060697378</v>
      </c>
      <c r="K15" s="30">
        <v>1644.1630180742982</v>
      </c>
      <c r="L15" s="30">
        <v>1945</v>
      </c>
      <c r="M15" s="30">
        <v>1821.1569190667065</v>
      </c>
      <c r="N15" s="31">
        <v>1490.6765198130167</v>
      </c>
    </row>
    <row r="16" spans="1:14" s="154" customFormat="1">
      <c r="A16" s="47"/>
      <c r="B16" s="152"/>
      <c r="C16" s="152"/>
      <c r="D16" s="153"/>
      <c r="E16" s="153"/>
      <c r="F16" s="153"/>
      <c r="G16" s="153"/>
      <c r="H16" s="153"/>
      <c r="I16" s="153"/>
      <c r="J16" s="131"/>
      <c r="K16" s="131"/>
      <c r="L16" s="131"/>
      <c r="M16" s="131"/>
      <c r="N16" s="132"/>
    </row>
    <row r="17" spans="1:14" s="9" customFormat="1" ht="14.25">
      <c r="A17" s="46" t="str">
        <f>IF('1'!$A$1=1,B17,C17)</f>
        <v xml:space="preserve"> Центральний банк</v>
      </c>
      <c r="B17" s="51" t="s">
        <v>17</v>
      </c>
      <c r="C17" s="51" t="s">
        <v>31</v>
      </c>
      <c r="D17" s="100">
        <v>2636</v>
      </c>
      <c r="E17" s="100">
        <v>3074</v>
      </c>
      <c r="F17" s="100">
        <v>1038</v>
      </c>
      <c r="G17" s="100">
        <v>544.19531972419134</v>
      </c>
      <c r="H17" s="100">
        <v>1301</v>
      </c>
      <c r="I17" s="100">
        <v>302.58723385898674</v>
      </c>
      <c r="J17" s="100">
        <v>735.3303473647893</v>
      </c>
      <c r="K17" s="100">
        <v>594.1142834784489</v>
      </c>
      <c r="L17" s="100">
        <v>648</v>
      </c>
      <c r="M17" s="100">
        <v>935.29714130970785</v>
      </c>
      <c r="N17" s="105">
        <v>1794.2946617965727</v>
      </c>
    </row>
    <row r="18" spans="1:14" s="6" customFormat="1" ht="25.5">
      <c r="A18" s="47" t="str">
        <f>IF('1'!$A$1=1,B18,C18)</f>
        <v xml:space="preserve">  Короткостроковий борг за первинним терміном погашення</v>
      </c>
      <c r="B18" s="7" t="s">
        <v>13</v>
      </c>
      <c r="C18" s="7" t="s">
        <v>27</v>
      </c>
      <c r="D18" s="34">
        <v>5</v>
      </c>
      <c r="E18" s="34">
        <v>12</v>
      </c>
      <c r="F18" s="34">
        <v>0</v>
      </c>
      <c r="G18" s="34">
        <v>0</v>
      </c>
      <c r="H18" s="34">
        <v>1301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5">
        <v>0</v>
      </c>
    </row>
    <row r="19" spans="1:14">
      <c r="A19" s="42" t="str">
        <f>IF('1'!$A$1=1,B19,C19)</f>
        <v xml:space="preserve">    Кредити</v>
      </c>
      <c r="B19" s="8" t="s">
        <v>15</v>
      </c>
      <c r="C19" s="11" t="s">
        <v>29</v>
      </c>
      <c r="D19" s="30">
        <v>0</v>
      </c>
      <c r="E19" s="30">
        <v>0</v>
      </c>
      <c r="F19" s="30">
        <v>0</v>
      </c>
      <c r="G19" s="30">
        <v>0</v>
      </c>
      <c r="H19" s="30">
        <v>1301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1">
        <v>0</v>
      </c>
    </row>
    <row r="20" spans="1:14">
      <c r="A20" s="42" t="str">
        <f>IF('1'!$A$1=1,B20,C20)</f>
        <v xml:space="preserve">    Валюта і депозити</v>
      </c>
      <c r="B20" s="8" t="s">
        <v>18</v>
      </c>
      <c r="C20" s="11" t="s">
        <v>32</v>
      </c>
      <c r="D20" s="30">
        <v>5</v>
      </c>
      <c r="E20" s="30">
        <v>12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</row>
    <row r="21" spans="1:14" ht="25.5">
      <c r="A21" s="47" t="str">
        <f>IF('1'!$A$1=1,B21,C21)</f>
        <v xml:space="preserve"> Довгострокові зобов'язання, що підлягають погашенню протягом року</v>
      </c>
      <c r="B21" s="8" t="s">
        <v>25</v>
      </c>
      <c r="C21" s="7" t="s">
        <v>30</v>
      </c>
      <c r="D21" s="34">
        <v>2631</v>
      </c>
      <c r="E21" s="34">
        <v>3062</v>
      </c>
      <c r="F21" s="34">
        <v>1038</v>
      </c>
      <c r="G21" s="34">
        <v>544.19531972419134</v>
      </c>
      <c r="H21" s="34">
        <v>0</v>
      </c>
      <c r="I21" s="34">
        <v>302.58723385898674</v>
      </c>
      <c r="J21" s="34">
        <v>735.3303473647893</v>
      </c>
      <c r="K21" s="34">
        <v>594.1142834784489</v>
      </c>
      <c r="L21" s="34">
        <v>648</v>
      </c>
      <c r="M21" s="34">
        <v>935.29714130970785</v>
      </c>
      <c r="N21" s="35">
        <v>1794.2946617965727</v>
      </c>
    </row>
    <row r="22" spans="1:14">
      <c r="A22" s="42" t="str">
        <f>IF('1'!$A$1=1,B22,C22)</f>
        <v xml:space="preserve">    Кредити</v>
      </c>
      <c r="B22" s="7" t="s">
        <v>15</v>
      </c>
      <c r="C22" s="11" t="s">
        <v>29</v>
      </c>
      <c r="D22" s="30">
        <v>2631</v>
      </c>
      <c r="E22" s="30">
        <v>3062</v>
      </c>
      <c r="F22" s="30">
        <v>1038</v>
      </c>
      <c r="G22" s="30">
        <v>544.19531972419134</v>
      </c>
      <c r="H22" s="30">
        <v>0</v>
      </c>
      <c r="I22" s="30">
        <v>302.58723385898674</v>
      </c>
      <c r="J22" s="30">
        <v>735.3303473647893</v>
      </c>
      <c r="K22" s="30">
        <v>594.1142834784489</v>
      </c>
      <c r="L22" s="30">
        <v>648</v>
      </c>
      <c r="M22" s="30">
        <v>935.29714130970785</v>
      </c>
      <c r="N22" s="31">
        <v>1794.2946617965727</v>
      </c>
    </row>
    <row r="23" spans="1:14" s="154" customFormat="1">
      <c r="A23" s="47"/>
      <c r="B23" s="152"/>
      <c r="C23" s="152"/>
      <c r="D23" s="153"/>
      <c r="E23" s="153"/>
      <c r="F23" s="153"/>
      <c r="G23" s="153"/>
      <c r="H23" s="153"/>
      <c r="I23" s="153"/>
      <c r="J23" s="131"/>
      <c r="K23" s="131"/>
      <c r="L23" s="131"/>
      <c r="M23" s="131"/>
      <c r="N23" s="132"/>
    </row>
    <row r="24" spans="1:14" s="9" customFormat="1" ht="25.5" customHeight="1">
      <c r="A24" s="46" t="str">
        <f>IF('1'!$A$1=1,B24,C24)</f>
        <v xml:space="preserve"> Інші депозитні корпорації</v>
      </c>
      <c r="B24" s="51" t="s">
        <v>19</v>
      </c>
      <c r="C24" s="51" t="s">
        <v>33</v>
      </c>
      <c r="D24" s="36">
        <v>14079.156274249668</v>
      </c>
      <c r="E24" s="36">
        <v>11428.651445014388</v>
      </c>
      <c r="F24" s="36">
        <v>11718.856754306438</v>
      </c>
      <c r="G24" s="36">
        <v>10573.003944672188</v>
      </c>
      <c r="H24" s="36">
        <v>6719.5400008349861</v>
      </c>
      <c r="I24" s="36">
        <v>5260.4612964055059</v>
      </c>
      <c r="J24" s="36">
        <v>2942.6705548044251</v>
      </c>
      <c r="K24" s="36">
        <v>2844.5030797663439</v>
      </c>
      <c r="L24" s="36">
        <v>2542.0449336930365</v>
      </c>
      <c r="M24" s="36">
        <v>2570.9764940944542</v>
      </c>
      <c r="N24" s="37">
        <v>2398.4459388753921</v>
      </c>
    </row>
    <row r="25" spans="1:14" ht="25.5">
      <c r="A25" s="47" t="str">
        <f>IF('1'!$A$1=1,B25,C25)</f>
        <v xml:space="preserve">  Короткостроковий борг за первинним терміном погашення</v>
      </c>
      <c r="B25" s="7" t="s">
        <v>13</v>
      </c>
      <c r="C25" s="7" t="s">
        <v>27</v>
      </c>
      <c r="D25" s="34">
        <v>5778</v>
      </c>
      <c r="E25" s="34">
        <v>4248</v>
      </c>
      <c r="F25" s="34">
        <v>5432</v>
      </c>
      <c r="G25" s="34">
        <v>5236</v>
      </c>
      <c r="H25" s="34">
        <v>4121</v>
      </c>
      <c r="I25" s="34">
        <v>3657</v>
      </c>
      <c r="J25" s="34">
        <v>2009</v>
      </c>
      <c r="K25" s="34">
        <v>1231</v>
      </c>
      <c r="L25" s="34">
        <v>1162</v>
      </c>
      <c r="M25" s="34">
        <v>1104</v>
      </c>
      <c r="N25" s="35">
        <v>1473</v>
      </c>
    </row>
    <row r="26" spans="1:14">
      <c r="A26" s="47" t="str">
        <f>IF('1'!$A$1=1,B26,C26)</f>
        <v xml:space="preserve">    Боргові цінні папери</v>
      </c>
      <c r="B26" s="7" t="s">
        <v>14</v>
      </c>
      <c r="C26" s="7" t="s">
        <v>28</v>
      </c>
      <c r="D26" s="103">
        <v>0</v>
      </c>
      <c r="E26" s="103">
        <v>0</v>
      </c>
      <c r="F26" s="103">
        <v>0</v>
      </c>
      <c r="G26" s="103">
        <v>0</v>
      </c>
      <c r="H26" s="30">
        <v>0</v>
      </c>
      <c r="I26" s="30">
        <v>5</v>
      </c>
      <c r="J26" s="30">
        <v>0</v>
      </c>
      <c r="K26" s="30">
        <v>0</v>
      </c>
      <c r="L26" s="30">
        <v>0</v>
      </c>
      <c r="M26" s="30">
        <v>0</v>
      </c>
      <c r="N26" s="31">
        <v>4</v>
      </c>
    </row>
    <row r="27" spans="1:14">
      <c r="A27" s="42" t="str">
        <f>IF('1'!$A$1=1,B27,C27)</f>
        <v xml:space="preserve">    Кредити</v>
      </c>
      <c r="B27" s="7" t="s">
        <v>15</v>
      </c>
      <c r="C27" s="11" t="s">
        <v>29</v>
      </c>
      <c r="D27" s="103">
        <v>92</v>
      </c>
      <c r="E27" s="103">
        <v>185</v>
      </c>
      <c r="F27" s="103">
        <v>661</v>
      </c>
      <c r="G27" s="103">
        <v>559</v>
      </c>
      <c r="H27" s="30">
        <v>236</v>
      </c>
      <c r="I27" s="30">
        <v>175</v>
      </c>
      <c r="J27" s="30">
        <v>131</v>
      </c>
      <c r="K27" s="30">
        <v>30</v>
      </c>
      <c r="L27" s="30">
        <v>28</v>
      </c>
      <c r="M27" s="30">
        <v>42</v>
      </c>
      <c r="N27" s="31">
        <v>7</v>
      </c>
    </row>
    <row r="28" spans="1:14">
      <c r="A28" s="42" t="str">
        <f>IF('1'!$A$1=1,B28,C28)</f>
        <v xml:space="preserve">    Валюта і депозити</v>
      </c>
      <c r="B28" s="7" t="s">
        <v>18</v>
      </c>
      <c r="C28" s="11" t="s">
        <v>32</v>
      </c>
      <c r="D28" s="103">
        <v>5686</v>
      </c>
      <c r="E28" s="103">
        <v>4063</v>
      </c>
      <c r="F28" s="103">
        <v>4771</v>
      </c>
      <c r="G28" s="103">
        <v>4677</v>
      </c>
      <c r="H28" s="30">
        <v>3885</v>
      </c>
      <c r="I28" s="30">
        <v>3477</v>
      </c>
      <c r="J28" s="30">
        <v>1878</v>
      </c>
      <c r="K28" s="30">
        <v>1201</v>
      </c>
      <c r="L28" s="30">
        <v>1134</v>
      </c>
      <c r="M28" s="30">
        <v>1062</v>
      </c>
      <c r="N28" s="31">
        <v>1462</v>
      </c>
    </row>
    <row r="29" spans="1:14" ht="25.5">
      <c r="A29" s="47" t="str">
        <f>IF('1'!$A$1=1,B29,C29)</f>
        <v xml:space="preserve">  Довгострокові зобов'язання, що підлягають погашенню протягом року</v>
      </c>
      <c r="B29" s="7" t="s">
        <v>16</v>
      </c>
      <c r="C29" s="7" t="s">
        <v>30</v>
      </c>
      <c r="D29" s="34">
        <v>8301.1562742496681</v>
      </c>
      <c r="E29" s="34">
        <v>7180.6514450143877</v>
      </c>
      <c r="F29" s="34">
        <v>6286.8567543064373</v>
      </c>
      <c r="G29" s="34">
        <v>5337.0039446721876</v>
      </c>
      <c r="H29" s="34">
        <v>2598.5400008349861</v>
      </c>
      <c r="I29" s="34">
        <v>1603.4612964055057</v>
      </c>
      <c r="J29" s="34">
        <v>933.67055480442514</v>
      </c>
      <c r="K29" s="34">
        <v>1613.5030797663439</v>
      </c>
      <c r="L29" s="34">
        <v>1380.0449336930365</v>
      </c>
      <c r="M29" s="34">
        <v>1466.9764940944542</v>
      </c>
      <c r="N29" s="35">
        <v>925.44593887539224</v>
      </c>
    </row>
    <row r="30" spans="1:14" s="6" customFormat="1">
      <c r="A30" s="47" t="str">
        <f>IF('1'!$A$1=1,B30,C30)</f>
        <v xml:space="preserve">    Боргові цінні папери</v>
      </c>
      <c r="B30" s="7" t="s">
        <v>14</v>
      </c>
      <c r="C30" s="7" t="s">
        <v>28</v>
      </c>
      <c r="D30" s="103">
        <v>1175</v>
      </c>
      <c r="E30" s="103">
        <v>856</v>
      </c>
      <c r="F30" s="103">
        <v>1412</v>
      </c>
      <c r="G30" s="103">
        <v>751.80200000000002</v>
      </c>
      <c r="H30" s="30">
        <v>654.5870000000001</v>
      </c>
      <c r="I30" s="30">
        <v>544.76060699999994</v>
      </c>
      <c r="J30" s="30">
        <v>342.24767382612629</v>
      </c>
      <c r="K30" s="30">
        <v>912.36238500000002</v>
      </c>
      <c r="L30" s="30">
        <v>543</v>
      </c>
      <c r="M30" s="30">
        <v>598.94576277967201</v>
      </c>
      <c r="N30" s="31">
        <v>254.64500002</v>
      </c>
    </row>
    <row r="31" spans="1:14">
      <c r="A31" s="42" t="str">
        <f>IF('1'!$A$1=1,B31,C31)</f>
        <v xml:space="preserve">    Кредити</v>
      </c>
      <c r="B31" s="8" t="s">
        <v>15</v>
      </c>
      <c r="C31" s="11" t="s">
        <v>29</v>
      </c>
      <c r="D31" s="103">
        <v>617</v>
      </c>
      <c r="E31" s="103">
        <v>210</v>
      </c>
      <c r="F31" s="103">
        <v>215</v>
      </c>
      <c r="G31" s="103">
        <v>184.067701</v>
      </c>
      <c r="H31" s="30">
        <v>173</v>
      </c>
      <c r="I31" s="30">
        <v>348.76908837029271</v>
      </c>
      <c r="J31" s="30">
        <v>78.307304728586246</v>
      </c>
      <c r="K31" s="30">
        <v>342.66652298619903</v>
      </c>
      <c r="L31" s="30">
        <v>474</v>
      </c>
      <c r="M31" s="30">
        <v>301.30887542435403</v>
      </c>
      <c r="N31" s="31">
        <v>336.12145402868083</v>
      </c>
    </row>
    <row r="32" spans="1:14">
      <c r="A32" s="42" t="str">
        <f>IF('1'!$A$1=1,B32,C32)</f>
        <v xml:space="preserve">    Валюта і депозити</v>
      </c>
      <c r="B32" s="8" t="s">
        <v>18</v>
      </c>
      <c r="C32" s="11" t="s">
        <v>32</v>
      </c>
      <c r="D32" s="103">
        <v>6509.1562742496681</v>
      </c>
      <c r="E32" s="103">
        <v>6114.6514450143877</v>
      </c>
      <c r="F32" s="103">
        <v>4659.8567543064373</v>
      </c>
      <c r="G32" s="103">
        <v>4401.1342436721879</v>
      </c>
      <c r="H32" s="30">
        <v>1770.9530008349859</v>
      </c>
      <c r="I32" s="30">
        <v>709.93160103521302</v>
      </c>
      <c r="J32" s="30">
        <v>513.1155762497126</v>
      </c>
      <c r="K32" s="30">
        <v>358.47417178014484</v>
      </c>
      <c r="L32" s="30">
        <v>363.04493369303646</v>
      </c>
      <c r="M32" s="30">
        <v>566.72185589042817</v>
      </c>
      <c r="N32" s="31">
        <v>334.67948482671147</v>
      </c>
    </row>
    <row r="33" spans="1:14" s="154" customFormat="1">
      <c r="A33" s="47"/>
      <c r="B33" s="152"/>
      <c r="C33" s="152"/>
      <c r="D33" s="153"/>
      <c r="E33" s="153"/>
      <c r="F33" s="153"/>
      <c r="G33" s="153"/>
      <c r="H33" s="153"/>
      <c r="I33" s="153"/>
      <c r="J33" s="131"/>
      <c r="K33" s="131"/>
      <c r="L33" s="131"/>
      <c r="M33" s="131"/>
      <c r="N33" s="132"/>
    </row>
    <row r="34" spans="1:14" s="9" customFormat="1" ht="14.25">
      <c r="A34" s="46" t="str">
        <f>IF('1'!$A$1=1,B34,C34)</f>
        <v xml:space="preserve"> Інші сектори</v>
      </c>
      <c r="B34" s="51" t="s">
        <v>20</v>
      </c>
      <c r="C34" s="51" t="s">
        <v>34</v>
      </c>
      <c r="D34" s="100">
        <v>34477.5</v>
      </c>
      <c r="E34" s="100">
        <v>38998</v>
      </c>
      <c r="F34" s="100">
        <v>38090</v>
      </c>
      <c r="G34" s="100">
        <v>33358.621803833572</v>
      </c>
      <c r="H34" s="100">
        <v>30835.982585266021</v>
      </c>
      <c r="I34" s="100">
        <v>33001.92337628582</v>
      </c>
      <c r="J34" s="100">
        <v>32958.17636002817</v>
      </c>
      <c r="K34" s="100">
        <v>30025.438145713168</v>
      </c>
      <c r="L34" s="100">
        <v>31545.1</v>
      </c>
      <c r="M34" s="100">
        <v>30777.654711286232</v>
      </c>
      <c r="N34" s="105">
        <v>30029.281293395994</v>
      </c>
    </row>
    <row r="35" spans="1:14" ht="25.5">
      <c r="A35" s="47" t="str">
        <f>IF('1'!$A$1=1,B35,C35)</f>
        <v xml:space="preserve">  Короткостроковий борг за первинним терміном погашення</v>
      </c>
      <c r="B35" s="7" t="s">
        <v>13</v>
      </c>
      <c r="C35" s="7" t="s">
        <v>27</v>
      </c>
      <c r="D35" s="34">
        <v>18933</v>
      </c>
      <c r="E35" s="34">
        <v>21107</v>
      </c>
      <c r="F35" s="34">
        <v>24310</v>
      </c>
      <c r="G35" s="34">
        <v>15036</v>
      </c>
      <c r="H35" s="34">
        <v>11460</v>
      </c>
      <c r="I35" s="34">
        <v>12122</v>
      </c>
      <c r="J35" s="34">
        <v>14899</v>
      </c>
      <c r="K35" s="34">
        <v>13589</v>
      </c>
      <c r="L35" s="34">
        <v>14695</v>
      </c>
      <c r="M35" s="34">
        <v>15387</v>
      </c>
      <c r="N35" s="35">
        <v>14798</v>
      </c>
    </row>
    <row r="36" spans="1:14">
      <c r="A36" s="47" t="str">
        <f>IF('1'!$A$1=1,B36,C36)</f>
        <v xml:space="preserve">    Боргові цінні папери</v>
      </c>
      <c r="B36" s="7" t="s">
        <v>14</v>
      </c>
      <c r="C36" s="7" t="s">
        <v>28</v>
      </c>
      <c r="D36" s="103">
        <v>440</v>
      </c>
      <c r="E36" s="103">
        <v>0</v>
      </c>
      <c r="F36" s="103">
        <v>0</v>
      </c>
      <c r="G36" s="103">
        <v>0</v>
      </c>
      <c r="H36" s="103">
        <v>0</v>
      </c>
      <c r="I36" s="103">
        <v>4</v>
      </c>
      <c r="J36" s="103">
        <v>0</v>
      </c>
      <c r="K36" s="103">
        <v>0</v>
      </c>
      <c r="L36" s="103">
        <v>0</v>
      </c>
      <c r="M36" s="103">
        <v>0</v>
      </c>
      <c r="N36" s="104">
        <v>0</v>
      </c>
    </row>
    <row r="37" spans="1:14">
      <c r="A37" s="42" t="str">
        <f>IF('1'!$A$1=1,B37,C37)</f>
        <v xml:space="preserve">    Кредити</v>
      </c>
      <c r="B37" s="7" t="s">
        <v>15</v>
      </c>
      <c r="C37" s="11" t="s">
        <v>29</v>
      </c>
      <c r="D37" s="103">
        <v>1500</v>
      </c>
      <c r="E37" s="103">
        <v>717</v>
      </c>
      <c r="F37" s="103">
        <v>899</v>
      </c>
      <c r="G37" s="103">
        <v>995</v>
      </c>
      <c r="H37" s="103">
        <v>623</v>
      </c>
      <c r="I37" s="103">
        <v>667</v>
      </c>
      <c r="J37" s="103">
        <v>1060</v>
      </c>
      <c r="K37" s="103">
        <v>1262</v>
      </c>
      <c r="L37" s="103">
        <v>1398</v>
      </c>
      <c r="M37" s="103">
        <v>747</v>
      </c>
      <c r="N37" s="104">
        <v>554</v>
      </c>
    </row>
    <row r="38" spans="1:14">
      <c r="A38" s="47" t="str">
        <f>IF('1'!$A$1=1,B38,C38)</f>
        <v xml:space="preserve">    Торгові кредити та аванси</v>
      </c>
      <c r="B38" s="7" t="s">
        <v>21</v>
      </c>
      <c r="C38" s="7" t="s">
        <v>35</v>
      </c>
      <c r="D38" s="103">
        <v>16993</v>
      </c>
      <c r="E38" s="103">
        <v>20390</v>
      </c>
      <c r="F38" s="103">
        <v>23411</v>
      </c>
      <c r="G38" s="103">
        <v>14041</v>
      </c>
      <c r="H38" s="103">
        <v>10837</v>
      </c>
      <c r="I38" s="103">
        <v>11451</v>
      </c>
      <c r="J38" s="103">
        <v>13839</v>
      </c>
      <c r="K38" s="103">
        <v>12327</v>
      </c>
      <c r="L38" s="103">
        <v>13297</v>
      </c>
      <c r="M38" s="103">
        <v>14640</v>
      </c>
      <c r="N38" s="104">
        <v>14244</v>
      </c>
    </row>
    <row r="39" spans="1:14" ht="25.5">
      <c r="A39" s="47" t="str">
        <f>IF('1'!$A$1=1,B39,C39)</f>
        <v xml:space="preserve">  Довгострокові зобов'язання, що підлягають погашенню протягом року</v>
      </c>
      <c r="B39" s="7" t="s">
        <v>16</v>
      </c>
      <c r="C39" s="7" t="s">
        <v>30</v>
      </c>
      <c r="D39" s="34">
        <v>15544.5</v>
      </c>
      <c r="E39" s="34">
        <v>17891</v>
      </c>
      <c r="F39" s="34">
        <v>13780</v>
      </c>
      <c r="G39" s="34">
        <v>18322.621803833572</v>
      </c>
      <c r="H39" s="34">
        <v>19375.982585266021</v>
      </c>
      <c r="I39" s="34">
        <v>20879.92337628582</v>
      </c>
      <c r="J39" s="34">
        <v>18059.17636002817</v>
      </c>
      <c r="K39" s="34">
        <v>16436.438145713168</v>
      </c>
      <c r="L39" s="34">
        <v>16850.099999999999</v>
      </c>
      <c r="M39" s="34">
        <v>15390.654711286232</v>
      </c>
      <c r="N39" s="35">
        <v>15231.281293395994</v>
      </c>
    </row>
    <row r="40" spans="1:14">
      <c r="A40" s="47" t="str">
        <f>IF('1'!$A$1=1,B40,C40)</f>
        <v xml:space="preserve">    Боргові цінні папери</v>
      </c>
      <c r="B40" s="7" t="s">
        <v>14</v>
      </c>
      <c r="C40" s="7" t="s">
        <v>28</v>
      </c>
      <c r="D40" s="30">
        <v>450</v>
      </c>
      <c r="E40" s="30">
        <v>478</v>
      </c>
      <c r="F40" s="30">
        <v>2196</v>
      </c>
      <c r="G40" s="30">
        <v>864.33300000000008</v>
      </c>
      <c r="H40" s="30">
        <v>534</v>
      </c>
      <c r="I40" s="30">
        <v>222.17401076894242</v>
      </c>
      <c r="J40" s="30">
        <v>258</v>
      </c>
      <c r="K40" s="30">
        <v>469</v>
      </c>
      <c r="L40" s="30">
        <v>712</v>
      </c>
      <c r="M40" s="30">
        <v>300</v>
      </c>
      <c r="N40" s="31">
        <v>947.81700000000001</v>
      </c>
    </row>
    <row r="41" spans="1:14" s="6" customFormat="1">
      <c r="A41" s="42" t="str">
        <f>IF('1'!$A$1=1,B41,C41)</f>
        <v xml:space="preserve">    Кредити</v>
      </c>
      <c r="B41" s="10" t="s">
        <v>15</v>
      </c>
      <c r="C41" s="12" t="s">
        <v>29</v>
      </c>
      <c r="D41" s="30">
        <v>15002</v>
      </c>
      <c r="E41" s="30">
        <v>17243</v>
      </c>
      <c r="F41" s="30">
        <v>10978</v>
      </c>
      <c r="G41" s="30">
        <v>16863.788803833573</v>
      </c>
      <c r="H41" s="30">
        <v>18313.482585266021</v>
      </c>
      <c r="I41" s="30">
        <v>20124.249365516876</v>
      </c>
      <c r="J41" s="30">
        <v>16925.17636002817</v>
      </c>
      <c r="K41" s="30">
        <v>15920.938145713168</v>
      </c>
      <c r="L41" s="30">
        <v>16034.6</v>
      </c>
      <c r="M41" s="30">
        <v>14981.654711286232</v>
      </c>
      <c r="N41" s="31">
        <v>14154.964293395995</v>
      </c>
    </row>
    <row r="42" spans="1:14">
      <c r="A42" s="47" t="str">
        <f>IF('1'!$A$1=1,B42,C42)</f>
        <v xml:space="preserve">    Торгові кредити та аванси</v>
      </c>
      <c r="B42" s="18" t="s">
        <v>21</v>
      </c>
      <c r="C42" s="16" t="s">
        <v>35</v>
      </c>
      <c r="D42" s="30">
        <v>92.5</v>
      </c>
      <c r="E42" s="30">
        <v>170</v>
      </c>
      <c r="F42" s="30">
        <v>606</v>
      </c>
      <c r="G42" s="30">
        <v>594.5</v>
      </c>
      <c r="H42" s="30">
        <v>528.5</v>
      </c>
      <c r="I42" s="30">
        <v>533.5</v>
      </c>
      <c r="J42" s="30">
        <v>876</v>
      </c>
      <c r="K42" s="30">
        <v>46.5</v>
      </c>
      <c r="L42" s="30">
        <v>103.5</v>
      </c>
      <c r="M42" s="30">
        <v>109</v>
      </c>
      <c r="N42" s="31">
        <v>128.5</v>
      </c>
    </row>
    <row r="43" spans="1:14" s="9" customFormat="1" ht="21.75" customHeight="1">
      <c r="A43" s="46" t="str">
        <f>IF('1'!$A$1=1,B43,C43)</f>
        <v xml:space="preserve"> Прямі інвестиції: міжфірмовий борг</v>
      </c>
      <c r="B43" s="50" t="s">
        <v>22</v>
      </c>
      <c r="C43" s="50" t="s">
        <v>36</v>
      </c>
      <c r="D43" s="100">
        <v>4932</v>
      </c>
      <c r="E43" s="100">
        <v>7272</v>
      </c>
      <c r="F43" s="100">
        <v>4387</v>
      </c>
      <c r="G43" s="100">
        <v>5039.2561704115014</v>
      </c>
      <c r="H43" s="100">
        <v>7918.870646316509</v>
      </c>
      <c r="I43" s="100">
        <v>6943.3323413792186</v>
      </c>
      <c r="J43" s="100">
        <v>7610.1541542977866</v>
      </c>
      <c r="K43" s="100">
        <v>8216.6307804598291</v>
      </c>
      <c r="L43" s="100">
        <v>8507.4</v>
      </c>
      <c r="M43" s="100">
        <v>9470.6810884641745</v>
      </c>
      <c r="N43" s="105">
        <v>10708.110956734181</v>
      </c>
    </row>
    <row r="44" spans="1:14" ht="26.25">
      <c r="A44" s="47" t="str">
        <f>IF('1'!$A$1=1,B44,C44)</f>
        <v xml:space="preserve">  Короткостроковий борг за первинним терміном погашення</v>
      </c>
      <c r="B44" s="94" t="s">
        <v>13</v>
      </c>
      <c r="C44" s="95" t="s">
        <v>27</v>
      </c>
      <c r="D44" s="103"/>
      <c r="E44" s="103"/>
      <c r="F44" s="103"/>
      <c r="G44" s="103"/>
      <c r="H44" s="103">
        <v>1277</v>
      </c>
      <c r="I44" s="103">
        <v>1293</v>
      </c>
      <c r="J44" s="103">
        <v>2113</v>
      </c>
      <c r="K44" s="103">
        <v>2279</v>
      </c>
      <c r="L44" s="103">
        <v>2472</v>
      </c>
      <c r="M44" s="103">
        <v>2925</v>
      </c>
      <c r="N44" s="104">
        <v>3675</v>
      </c>
    </row>
    <row r="45" spans="1:14" ht="26.25">
      <c r="A45" s="47" t="str">
        <f>IF('1'!$A$1=1,B45,C45)</f>
        <v>Боргові зобов'язання підприємств прямого інвестування перед прямими інвесторами</v>
      </c>
      <c r="B45" s="94" t="s">
        <v>73</v>
      </c>
      <c r="C45" s="96" t="s">
        <v>76</v>
      </c>
      <c r="D45" s="103">
        <v>1200</v>
      </c>
      <c r="E45" s="103">
        <v>1552</v>
      </c>
      <c r="F45" s="103">
        <v>2342</v>
      </c>
      <c r="G45" s="103">
        <v>1189</v>
      </c>
      <c r="H45" s="103">
        <v>1170</v>
      </c>
      <c r="I45" s="103">
        <v>1100</v>
      </c>
      <c r="J45" s="103">
        <v>1898</v>
      </c>
      <c r="K45" s="103">
        <v>2083</v>
      </c>
      <c r="L45" s="103">
        <v>2350</v>
      </c>
      <c r="M45" s="103">
        <v>2596</v>
      </c>
      <c r="N45" s="104">
        <v>2843</v>
      </c>
    </row>
    <row r="46" spans="1:14">
      <c r="A46" s="47" t="str">
        <f>IF('1'!$A$1=1,B46,C46)</f>
        <v xml:space="preserve">в тому числі </v>
      </c>
      <c r="B46" s="97" t="s">
        <v>23</v>
      </c>
      <c r="C46" s="96" t="s">
        <v>37</v>
      </c>
      <c r="D46" s="103"/>
      <c r="E46" s="103"/>
      <c r="F46" s="103"/>
      <c r="G46" s="103"/>
      <c r="H46" s="131"/>
      <c r="I46" s="131"/>
      <c r="J46" s="131"/>
      <c r="K46" s="131"/>
      <c r="L46" s="131"/>
      <c r="M46" s="131"/>
      <c r="N46" s="132"/>
    </row>
    <row r="47" spans="1:14">
      <c r="A47" s="47" t="str">
        <f>IF('1'!$A$1=1,B47,C47)</f>
        <v xml:space="preserve">    Торгові кредити та аванси</v>
      </c>
      <c r="B47" s="98" t="s">
        <v>21</v>
      </c>
      <c r="C47" s="96" t="s">
        <v>38</v>
      </c>
      <c r="D47" s="103"/>
      <c r="E47" s="103"/>
      <c r="F47" s="103"/>
      <c r="G47" s="103"/>
      <c r="H47" s="103">
        <v>1057</v>
      </c>
      <c r="I47" s="103">
        <v>1067</v>
      </c>
      <c r="J47" s="103">
        <v>1752</v>
      </c>
      <c r="K47" s="103">
        <v>1901</v>
      </c>
      <c r="L47" s="103">
        <v>1744</v>
      </c>
      <c r="M47" s="103">
        <v>2172</v>
      </c>
      <c r="N47" s="104">
        <v>2545</v>
      </c>
    </row>
    <row r="48" spans="1:14" ht="26.25">
      <c r="A48" s="47" t="str">
        <f>IF('1'!$A$1=1,B48,C48)</f>
        <v>Боргові зобов'язання між сестринськими підприємствами</v>
      </c>
      <c r="B48" s="94" t="s">
        <v>74</v>
      </c>
      <c r="C48" s="96" t="s">
        <v>77</v>
      </c>
      <c r="D48" s="103"/>
      <c r="E48" s="103"/>
      <c r="F48" s="103"/>
      <c r="G48" s="103"/>
      <c r="H48" s="103">
        <v>107</v>
      </c>
      <c r="I48" s="103">
        <v>193</v>
      </c>
      <c r="J48" s="103">
        <v>215</v>
      </c>
      <c r="K48" s="103">
        <v>196</v>
      </c>
      <c r="L48" s="103">
        <v>122</v>
      </c>
      <c r="M48" s="103">
        <v>329</v>
      </c>
      <c r="N48" s="104">
        <v>832</v>
      </c>
    </row>
    <row r="49" spans="1:14" ht="26.25">
      <c r="A49" s="47" t="str">
        <f>IF('1'!$A$1=1,B49,C49)</f>
        <v xml:space="preserve">  Довгострокові зобов'язання, що підлягають погашенню протягом року</v>
      </c>
      <c r="B49" s="99" t="s">
        <v>16</v>
      </c>
      <c r="C49" s="95" t="s">
        <v>30</v>
      </c>
      <c r="D49" s="103"/>
      <c r="E49" s="103"/>
      <c r="F49" s="103"/>
      <c r="G49" s="103"/>
      <c r="H49" s="103">
        <v>6641.870646316509</v>
      </c>
      <c r="I49" s="103">
        <v>5650.3323413792186</v>
      </c>
      <c r="J49" s="103">
        <v>5497.1541542977866</v>
      </c>
      <c r="K49" s="103">
        <v>5937.63078045983</v>
      </c>
      <c r="L49" s="103">
        <v>6035.4</v>
      </c>
      <c r="M49" s="103">
        <v>6545.6810884641745</v>
      </c>
      <c r="N49" s="104">
        <v>7033.1109567341809</v>
      </c>
    </row>
    <row r="50" spans="1:14" ht="26.25">
      <c r="A50" s="47" t="str">
        <f>IF('1'!$A$1=1,B50,C50)</f>
        <v>Боргові зобов'язання підприємств прямого інвестування перед прямими інвесторами</v>
      </c>
      <c r="B50" s="98" t="s">
        <v>73</v>
      </c>
      <c r="C50" s="96" t="s">
        <v>76</v>
      </c>
      <c r="D50" s="103"/>
      <c r="E50" s="103"/>
      <c r="F50" s="103"/>
      <c r="G50" s="103"/>
      <c r="H50" s="103">
        <v>3950.9999999999995</v>
      </c>
      <c r="I50" s="103">
        <v>3777.5199999999995</v>
      </c>
      <c r="J50" s="103">
        <v>3459.65</v>
      </c>
      <c r="K50" s="103">
        <v>3864.63078045983</v>
      </c>
      <c r="L50" s="103">
        <v>3655</v>
      </c>
      <c r="M50" s="103">
        <v>4351.54335505579</v>
      </c>
      <c r="N50" s="104">
        <v>4469.5447055826544</v>
      </c>
    </row>
    <row r="51" spans="1:14" ht="25.5">
      <c r="A51" s="47" t="str">
        <f>IF('1'!$A$1=1,B51,C51)</f>
        <v xml:space="preserve"> Боргові зобов'язання між сестринськими підприємствами</v>
      </c>
      <c r="B51" s="98" t="s">
        <v>75</v>
      </c>
      <c r="C51" s="11" t="s">
        <v>77</v>
      </c>
      <c r="D51" s="103"/>
      <c r="E51" s="103"/>
      <c r="F51" s="103"/>
      <c r="G51" s="103"/>
      <c r="H51" s="103">
        <v>2690.8706463165099</v>
      </c>
      <c r="I51" s="103">
        <v>1872.8123413792191</v>
      </c>
      <c r="J51" s="103">
        <v>2037.504154297787</v>
      </c>
      <c r="K51" s="103">
        <v>2073</v>
      </c>
      <c r="L51" s="103">
        <v>2380.4</v>
      </c>
      <c r="M51" s="103">
        <v>2194.137733408385</v>
      </c>
      <c r="N51" s="104">
        <v>2563.5662511515266</v>
      </c>
    </row>
    <row r="52" spans="1:14">
      <c r="A52" s="49"/>
      <c r="B52" s="17"/>
      <c r="C52" s="17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</row>
    <row r="53" spans="1:14" s="9" customFormat="1" ht="28.5" customHeight="1">
      <c r="A53" s="80" t="str">
        <f>IF('1'!$A$1=1,B53,C53)</f>
        <v xml:space="preserve"> Короткостоковий борг за залишковим терміном погашення*</v>
      </c>
      <c r="B53" s="81" t="s">
        <v>24</v>
      </c>
      <c r="C53" s="81" t="s">
        <v>39</v>
      </c>
      <c r="D53" s="106">
        <v>60167.656274249668</v>
      </c>
      <c r="E53" s="106">
        <v>65854.787576629547</v>
      </c>
      <c r="F53" s="106">
        <v>59294.195002266548</v>
      </c>
      <c r="G53" s="106">
        <v>56338.180108573535</v>
      </c>
      <c r="H53" s="106">
        <v>51009.008022997368</v>
      </c>
      <c r="I53" s="106">
        <v>46869.392634344156</v>
      </c>
      <c r="J53" s="106">
        <v>46363.34662256491</v>
      </c>
      <c r="K53" s="106">
        <v>45022.564441862087</v>
      </c>
      <c r="L53" s="106">
        <v>48328.364423714986</v>
      </c>
      <c r="M53" s="106">
        <v>48469.019045460052</v>
      </c>
      <c r="N53" s="107">
        <v>48329.164453124256</v>
      </c>
    </row>
    <row r="54" spans="1:14" s="9" customFormat="1" ht="23.25" customHeight="1">
      <c r="A54" s="78" t="str">
        <f>IF('1'!$A$1=1,"Довідково","Memorandum Item:")</f>
        <v>Довідково</v>
      </c>
      <c r="B54" s="76"/>
      <c r="C54" s="7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</row>
    <row r="55" spans="1:14" s="9" customFormat="1" ht="48" customHeight="1">
      <c r="A55" s="79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 xml:space="preserve"> Прострочена заборгованість за основною сумою за  негарантованими кредитами реального сектору, в т.ч. від прямих інвесторів</v>
      </c>
      <c r="B55" s="77"/>
      <c r="C55" s="77"/>
      <c r="D55" s="110">
        <v>4528</v>
      </c>
      <c r="E55" s="110">
        <v>5881</v>
      </c>
      <c r="F55" s="110">
        <v>4815</v>
      </c>
      <c r="G55" s="110">
        <v>7657</v>
      </c>
      <c r="H55" s="110">
        <v>10046</v>
      </c>
      <c r="I55" s="110">
        <v>16128</v>
      </c>
      <c r="J55" s="110">
        <v>16446</v>
      </c>
      <c r="K55" s="110">
        <v>17668</v>
      </c>
      <c r="L55" s="110">
        <v>16431</v>
      </c>
      <c r="M55" s="110">
        <v>17101</v>
      </c>
      <c r="N55" s="111">
        <v>16613</v>
      </c>
    </row>
    <row r="56" spans="1:14">
      <c r="C56" s="21"/>
    </row>
    <row r="57" spans="1:14">
      <c r="A57" s="53" t="str">
        <f>IF('1'!$A$1=1,B57,C57)</f>
        <v>Примітка:</v>
      </c>
      <c r="B57" s="19" t="s">
        <v>2</v>
      </c>
      <c r="C57" s="19" t="s">
        <v>3</v>
      </c>
      <c r="D57" s="26"/>
      <c r="E57" s="26"/>
      <c r="F57" s="26"/>
      <c r="G57" s="26"/>
      <c r="H57" s="26"/>
    </row>
    <row r="58" spans="1:14">
      <c r="A58" s="53" t="str">
        <f>IF('1'!$A$1=1,B58,C58)</f>
        <v>1 Дані з 2014 року наведені без урахування тимчасово окупованої території  АР Крим  та  м.Севастополь.</v>
      </c>
      <c r="B58" s="20" t="s">
        <v>81</v>
      </c>
      <c r="C58" s="20" t="s">
        <v>82</v>
      </c>
    </row>
    <row r="59" spans="1:14" ht="22.15" customHeight="1">
      <c r="A59" s="53" t="str">
        <f>IF('1'!$A$1=1,B59,C59)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59" s="133" t="s">
        <v>79</v>
      </c>
      <c r="C59" s="133" t="s">
        <v>80</v>
      </c>
      <c r="D59" s="134"/>
      <c r="E59" s="134"/>
      <c r="F59" s="134"/>
      <c r="G59" s="135"/>
      <c r="H59" s="135"/>
      <c r="I59" s="135"/>
      <c r="J59" s="135"/>
      <c r="K59" s="134"/>
      <c r="L59" s="134"/>
      <c r="M59" s="134"/>
      <c r="N59" s="134"/>
    </row>
    <row r="60" spans="1:14">
      <c r="A60" s="53"/>
      <c r="D60" s="29"/>
      <c r="E60" s="29"/>
      <c r="F60" s="29"/>
      <c r="G60" s="29"/>
      <c r="H60" s="29"/>
      <c r="I60" s="29"/>
      <c r="J60" s="29"/>
      <c r="K60" s="29"/>
      <c r="L60" s="29"/>
    </row>
  </sheetData>
  <mergeCells count="15">
    <mergeCell ref="N7:N8"/>
    <mergeCell ref="M7:M8"/>
    <mergeCell ref="L7:L8"/>
    <mergeCell ref="A3:G3"/>
    <mergeCell ref="H7:H8"/>
    <mergeCell ref="I7:I8"/>
    <mergeCell ref="J7:J8"/>
    <mergeCell ref="K7:K8"/>
    <mergeCell ref="G7:G8"/>
    <mergeCell ref="F7:F8"/>
    <mergeCell ref="E7:E8"/>
    <mergeCell ref="B7:B8"/>
    <mergeCell ref="C7:C8"/>
    <mergeCell ref="A7:A8"/>
    <mergeCell ref="D7:D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zoomScaleSheetLayoutView="100" workbookViewId="0">
      <pane xSplit="3" ySplit="8" topLeftCell="D19" activePane="bottomRight" state="frozen"/>
      <selection activeCell="C4" sqref="C4"/>
      <selection pane="topRight" activeCell="C4" sqref="C4"/>
      <selection pane="bottomLeft" activeCell="C4" sqref="C4"/>
      <selection pane="bottomRight" activeCell="R21" sqref="R21"/>
    </sheetView>
  </sheetViews>
  <sheetFormatPr defaultColWidth="8.7109375" defaultRowHeight="15" outlineLevelCol="1"/>
  <cols>
    <col min="1" max="1" width="36.7109375" style="2" customWidth="1"/>
    <col min="2" max="3" width="30.7109375" style="3" hidden="1" customWidth="1" outlineLevel="1"/>
    <col min="4" max="4" width="8.7109375" style="2" customWidth="1" collapsed="1"/>
    <col min="5" max="11" width="8.7109375" style="2" customWidth="1"/>
    <col min="12" max="16384" width="8.7109375" style="2"/>
  </cols>
  <sheetData>
    <row r="1" spans="1:14">
      <c r="A1" s="25" t="str">
        <f>IF('1'!A1=1,"до змісту","to title")</f>
        <v>до змісту</v>
      </c>
    </row>
    <row r="2" spans="1:14" s="24" customFormat="1" ht="15.75">
      <c r="A2" s="40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Короткостроковий зовнішній борг України за залишковим терміном погашення</v>
      </c>
      <c r="B2" s="23"/>
      <c r="C2" s="23"/>
    </row>
    <row r="3" spans="1:14">
      <c r="A3" s="4"/>
    </row>
    <row r="4" spans="1:14">
      <c r="A4" s="41" t="str">
        <f>IF('1'!$A$1=1,"(відповідно до КПБ6)","(according to BPM6 methodology)")</f>
        <v>(відповідно до КПБ6)</v>
      </c>
    </row>
    <row r="5" spans="1:14">
      <c r="A5" s="41" t="str">
        <f>IF('1'!$A$1=1,"на кінець періоду, млн. дол. США","Millions of USD , end of the period ")</f>
        <v>на кінець періоду, млн. дол. США</v>
      </c>
      <c r="B5" s="27"/>
    </row>
    <row r="7" spans="1:14">
      <c r="A7" s="143" t="str">
        <f>IF('1'!$A$1=1,B7,C7)</f>
        <v xml:space="preserve">Показники </v>
      </c>
      <c r="B7" s="141" t="s">
        <v>10</v>
      </c>
      <c r="C7" s="141" t="s">
        <v>11</v>
      </c>
      <c r="D7" s="148" t="s">
        <v>4</v>
      </c>
      <c r="E7" s="145" t="s">
        <v>5</v>
      </c>
      <c r="F7" s="145" t="s">
        <v>6</v>
      </c>
      <c r="G7" s="145" t="s">
        <v>7</v>
      </c>
      <c r="H7" s="145" t="s">
        <v>9</v>
      </c>
      <c r="I7" s="145" t="s">
        <v>47</v>
      </c>
      <c r="J7" s="145" t="s">
        <v>48</v>
      </c>
      <c r="K7" s="145" t="s">
        <v>49</v>
      </c>
      <c r="L7" s="145" t="s">
        <v>67</v>
      </c>
      <c r="M7" s="145" t="s">
        <v>68</v>
      </c>
      <c r="N7" s="145" t="s">
        <v>78</v>
      </c>
    </row>
    <row r="8" spans="1:14">
      <c r="A8" s="147">
        <f>IF('1'!$A$1=1,B8,C8)</f>
        <v>0</v>
      </c>
      <c r="B8" s="142"/>
      <c r="C8" s="142"/>
      <c r="D8" s="149"/>
      <c r="E8" s="150"/>
      <c r="F8" s="150"/>
      <c r="G8" s="146"/>
      <c r="H8" s="146"/>
      <c r="I8" s="146"/>
      <c r="J8" s="146"/>
      <c r="K8" s="146"/>
      <c r="L8" s="146"/>
      <c r="M8" s="146"/>
      <c r="N8" s="146"/>
    </row>
    <row r="9" spans="1:14" ht="25.5">
      <c r="A9" s="45" t="str">
        <f>IF('1'!$A$1=1,B9,C9)</f>
        <v>Короткостоковий борг за первинним терміном погашення</v>
      </c>
      <c r="B9" s="13" t="s">
        <v>40</v>
      </c>
      <c r="C9" s="13" t="s">
        <v>27</v>
      </c>
      <c r="D9" s="38">
        <v>26717</v>
      </c>
      <c r="E9" s="38">
        <v>25429</v>
      </c>
      <c r="F9" s="38">
        <v>29742</v>
      </c>
      <c r="G9" s="38">
        <v>20278</v>
      </c>
      <c r="H9" s="38">
        <v>16882</v>
      </c>
      <c r="I9" s="38">
        <v>15779</v>
      </c>
      <c r="J9" s="38">
        <v>16908</v>
      </c>
      <c r="K9" s="38">
        <v>14825</v>
      </c>
      <c r="L9" s="38">
        <v>16112</v>
      </c>
      <c r="M9" s="38">
        <v>16928</v>
      </c>
      <c r="N9" s="39">
        <v>16301</v>
      </c>
    </row>
    <row r="10" spans="1:14">
      <c r="A10" s="42" t="str">
        <f>IF('1'!$A$1=1,B10,C10)</f>
        <v xml:space="preserve">    Боргові цінні папери</v>
      </c>
      <c r="B10" s="7" t="s">
        <v>14</v>
      </c>
      <c r="C10" s="7" t="s">
        <v>44</v>
      </c>
      <c r="D10" s="32">
        <v>441</v>
      </c>
      <c r="E10" s="32">
        <v>62</v>
      </c>
      <c r="F10" s="32">
        <v>0</v>
      </c>
      <c r="G10" s="32">
        <v>6</v>
      </c>
      <c r="H10" s="32">
        <v>0</v>
      </c>
      <c r="I10" s="32">
        <v>9</v>
      </c>
      <c r="J10" s="32">
        <v>0</v>
      </c>
      <c r="K10" s="32">
        <v>5</v>
      </c>
      <c r="L10" s="32">
        <v>255</v>
      </c>
      <c r="M10" s="32">
        <v>93</v>
      </c>
      <c r="N10" s="33">
        <v>34</v>
      </c>
    </row>
    <row r="11" spans="1:14">
      <c r="A11" s="42" t="str">
        <f>IF('1'!$A$1=1,B11,C11)</f>
        <v xml:space="preserve">    Кредити</v>
      </c>
      <c r="B11" s="7" t="s">
        <v>15</v>
      </c>
      <c r="C11" s="7" t="s">
        <v>29</v>
      </c>
      <c r="D11" s="32">
        <v>3592</v>
      </c>
      <c r="E11" s="32">
        <v>902</v>
      </c>
      <c r="F11" s="32">
        <v>1560</v>
      </c>
      <c r="G11" s="32">
        <v>1554</v>
      </c>
      <c r="H11" s="32">
        <v>2160</v>
      </c>
      <c r="I11" s="32">
        <v>842</v>
      </c>
      <c r="J11" s="32">
        <v>1191</v>
      </c>
      <c r="K11" s="32">
        <v>1292</v>
      </c>
      <c r="L11" s="32">
        <v>1426</v>
      </c>
      <c r="M11" s="32">
        <v>1133</v>
      </c>
      <c r="N11" s="33">
        <v>561</v>
      </c>
    </row>
    <row r="12" spans="1:14">
      <c r="A12" s="42" t="str">
        <f>IF('1'!$A$1=1,B12,C12)</f>
        <v xml:space="preserve">    Валюта і депозити</v>
      </c>
      <c r="B12" s="7" t="s">
        <v>18</v>
      </c>
      <c r="C12" s="7" t="s">
        <v>32</v>
      </c>
      <c r="D12" s="32">
        <v>5691</v>
      </c>
      <c r="E12" s="32">
        <v>4075</v>
      </c>
      <c r="F12" s="32">
        <v>4771</v>
      </c>
      <c r="G12" s="32">
        <v>4677</v>
      </c>
      <c r="H12" s="32">
        <v>3885</v>
      </c>
      <c r="I12" s="32">
        <v>3477</v>
      </c>
      <c r="J12" s="32">
        <v>1878</v>
      </c>
      <c r="K12" s="32">
        <v>1201</v>
      </c>
      <c r="L12" s="32">
        <v>1134</v>
      </c>
      <c r="M12" s="32">
        <v>1062</v>
      </c>
      <c r="N12" s="33">
        <v>1462</v>
      </c>
    </row>
    <row r="13" spans="1:14">
      <c r="A13" s="42" t="str">
        <f>IF('1'!$A$1=1,B13,C13)</f>
        <v xml:space="preserve">    Торгові кредити та аванси</v>
      </c>
      <c r="B13" s="7" t="s">
        <v>21</v>
      </c>
      <c r="C13" s="7" t="s">
        <v>45</v>
      </c>
      <c r="D13" s="32">
        <v>16993</v>
      </c>
      <c r="E13" s="32">
        <v>20390</v>
      </c>
      <c r="F13" s="32">
        <v>23411</v>
      </c>
      <c r="G13" s="32">
        <v>14041</v>
      </c>
      <c r="H13" s="32">
        <v>10837</v>
      </c>
      <c r="I13" s="32">
        <v>11451</v>
      </c>
      <c r="J13" s="32">
        <v>13839</v>
      </c>
      <c r="K13" s="32">
        <v>12327</v>
      </c>
      <c r="L13" s="32">
        <v>13297</v>
      </c>
      <c r="M13" s="32">
        <v>14640</v>
      </c>
      <c r="N13" s="33">
        <v>14244</v>
      </c>
    </row>
    <row r="14" spans="1:14">
      <c r="A14" s="43"/>
      <c r="B14" s="7"/>
      <c r="C14" s="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4" ht="38.25">
      <c r="A15" s="46" t="str">
        <f>IF('1'!$A$1=1,B15,C15)</f>
        <v>Довгострокові зобов'язання, що підлягають погашенню протягом року</v>
      </c>
      <c r="B15" s="7" t="s">
        <v>41</v>
      </c>
      <c r="C15" s="7" t="s">
        <v>30</v>
      </c>
      <c r="D15" s="36">
        <v>33450.656274249668</v>
      </c>
      <c r="E15" s="36">
        <v>40425.787576629547</v>
      </c>
      <c r="F15" s="36">
        <v>29552.195002266548</v>
      </c>
      <c r="G15" s="36">
        <v>36060.180108573542</v>
      </c>
      <c r="H15" s="36">
        <v>34127.008022997368</v>
      </c>
      <c r="I15" s="36">
        <v>31090.39263434416</v>
      </c>
      <c r="J15" s="36">
        <v>29455.346622564906</v>
      </c>
      <c r="K15" s="36">
        <v>30197.564441862087</v>
      </c>
      <c r="L15" s="36">
        <v>32216.364423714982</v>
      </c>
      <c r="M15" s="36">
        <v>31541.019045460056</v>
      </c>
      <c r="N15" s="37">
        <v>32028.164453124267</v>
      </c>
    </row>
    <row r="16" spans="1:14">
      <c r="A16" s="42" t="str">
        <f>IF('1'!$A$1=1,B16,C16)</f>
        <v xml:space="preserve">    Боргові цінні папери</v>
      </c>
      <c r="B16" s="7" t="s">
        <v>14</v>
      </c>
      <c r="C16" s="7" t="s">
        <v>44</v>
      </c>
      <c r="D16" s="30">
        <v>2375</v>
      </c>
      <c r="E16" s="30">
        <v>2601.1361316151633</v>
      </c>
      <c r="F16" s="30">
        <v>4660.3382479601087</v>
      </c>
      <c r="G16" s="30">
        <v>7259.8948613252905</v>
      </c>
      <c r="H16" s="30">
        <v>5025.7146805798557</v>
      </c>
      <c r="I16" s="30">
        <v>1457.4612972874777</v>
      </c>
      <c r="J16" s="30">
        <v>776.24767382612629</v>
      </c>
      <c r="K16" s="30">
        <v>3074.0775193699988</v>
      </c>
      <c r="L16" s="30">
        <v>4140.819490021946</v>
      </c>
      <c r="M16" s="30">
        <v>3355.1984540184517</v>
      </c>
      <c r="N16" s="31">
        <v>3080.8170825291099</v>
      </c>
    </row>
    <row r="17" spans="1:14" ht="25.5">
      <c r="A17" s="42" t="str">
        <f>IF('1'!$A$1=1,B17,C17)</f>
        <v xml:space="preserve">    Кредити (з врахуванням кредитів прямого інвестора)</v>
      </c>
      <c r="B17" s="7" t="s">
        <v>42</v>
      </c>
      <c r="C17" s="7" t="s">
        <v>46</v>
      </c>
      <c r="D17" s="30">
        <v>24474</v>
      </c>
      <c r="E17" s="30">
        <v>31540</v>
      </c>
      <c r="F17" s="30">
        <v>19626</v>
      </c>
      <c r="G17" s="30">
        <v>23804.651003576066</v>
      </c>
      <c r="H17" s="30">
        <v>26801.840341582531</v>
      </c>
      <c r="I17" s="30">
        <v>28389.499736021469</v>
      </c>
      <c r="J17" s="30">
        <v>27289.98337248907</v>
      </c>
      <c r="K17" s="30">
        <v>26718.512750711943</v>
      </c>
      <c r="L17" s="30">
        <v>27609</v>
      </c>
      <c r="M17" s="30">
        <v>27510.098735551175</v>
      </c>
      <c r="N17" s="31">
        <v>28484.167885768446</v>
      </c>
    </row>
    <row r="18" spans="1:14" s="6" customFormat="1">
      <c r="A18" s="42" t="str">
        <f>IF('1'!$A$1=1,B18,C18)</f>
        <v xml:space="preserve">    Валюта і депозити</v>
      </c>
      <c r="B18" s="7" t="s">
        <v>18</v>
      </c>
      <c r="C18" s="7" t="s">
        <v>32</v>
      </c>
      <c r="D18" s="30">
        <v>6509.1562742496681</v>
      </c>
      <c r="E18" s="30">
        <v>6114.6514450143877</v>
      </c>
      <c r="F18" s="30">
        <v>4659.8567543064373</v>
      </c>
      <c r="G18" s="30">
        <v>4401.1342436721879</v>
      </c>
      <c r="H18" s="30">
        <v>1770.9530008349859</v>
      </c>
      <c r="I18" s="30">
        <v>709.93160103521302</v>
      </c>
      <c r="J18" s="30">
        <v>513.1155762497126</v>
      </c>
      <c r="K18" s="30">
        <v>358.47417178014484</v>
      </c>
      <c r="L18" s="30">
        <v>363.04493369303646</v>
      </c>
      <c r="M18" s="30">
        <v>566.72185589042817</v>
      </c>
      <c r="N18" s="31">
        <v>334.67948482671147</v>
      </c>
    </row>
    <row r="19" spans="1:14">
      <c r="A19" s="42" t="str">
        <f>IF('1'!$A$1=1,B19,C19)</f>
        <v xml:space="preserve">    Торгові кредити та аванси</v>
      </c>
      <c r="B19" s="8" t="s">
        <v>21</v>
      </c>
      <c r="C19" s="8" t="s">
        <v>45</v>
      </c>
      <c r="D19" s="30">
        <v>92.5</v>
      </c>
      <c r="E19" s="30">
        <v>170</v>
      </c>
      <c r="F19" s="30">
        <v>606</v>
      </c>
      <c r="G19" s="30">
        <v>594.5</v>
      </c>
      <c r="H19" s="30">
        <v>528.5</v>
      </c>
      <c r="I19" s="30">
        <v>533.5</v>
      </c>
      <c r="J19" s="30">
        <v>876</v>
      </c>
      <c r="K19" s="30">
        <v>46.5</v>
      </c>
      <c r="L19" s="30">
        <v>103.5</v>
      </c>
      <c r="M19" s="30">
        <v>109</v>
      </c>
      <c r="N19" s="31">
        <v>128.5</v>
      </c>
    </row>
    <row r="20" spans="1:14">
      <c r="A20" s="44"/>
      <c r="B20" s="8"/>
      <c r="C20" s="8"/>
      <c r="D20" s="32"/>
      <c r="E20" s="32"/>
      <c r="F20" s="32"/>
      <c r="G20" s="32"/>
      <c r="H20" s="32"/>
      <c r="I20" s="32"/>
      <c r="J20" s="129"/>
      <c r="K20" s="129"/>
      <c r="L20" s="129"/>
      <c r="M20" s="129"/>
      <c r="N20" s="130"/>
    </row>
    <row r="21" spans="1:14" s="22" customFormat="1" ht="40.5">
      <c r="A21" s="84" t="str">
        <f>IF('1'!$A$1=1,B21,C21)</f>
        <v>Короткостоковий борг за залишковим терміном погашення*</v>
      </c>
      <c r="B21" s="62" t="s">
        <v>43</v>
      </c>
      <c r="C21" s="62" t="s">
        <v>39</v>
      </c>
      <c r="D21" s="85">
        <v>60167.656274249668</v>
      </c>
      <c r="E21" s="86">
        <v>65854.787576629547</v>
      </c>
      <c r="F21" s="86">
        <v>59294.195002266548</v>
      </c>
      <c r="G21" s="86">
        <v>56338.180108573542</v>
      </c>
      <c r="H21" s="86">
        <v>51009.008022997368</v>
      </c>
      <c r="I21" s="86">
        <v>46869.392634344156</v>
      </c>
      <c r="J21" s="86">
        <v>46363.346622564903</v>
      </c>
      <c r="K21" s="86">
        <v>45022.564441862087</v>
      </c>
      <c r="L21" s="86">
        <v>48328.364423714986</v>
      </c>
      <c r="M21" s="86">
        <v>48469.019045460052</v>
      </c>
      <c r="N21" s="87">
        <v>48329.164453124264</v>
      </c>
    </row>
    <row r="22" spans="1:14" s="22" customFormat="1">
      <c r="A22" s="78" t="str">
        <f>IF('1'!$A$1=1,"Довідково","Memorandum Item:")</f>
        <v>Довідково</v>
      </c>
      <c r="B22" s="82"/>
      <c r="C22" s="82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4" s="22" customFormat="1" ht="48" customHeight="1">
      <c r="A23" s="79" t="s">
        <v>69</v>
      </c>
      <c r="B23" s="83"/>
      <c r="C23" s="83"/>
      <c r="D23" s="91">
        <v>4528</v>
      </c>
      <c r="E23" s="92">
        <v>5881</v>
      </c>
      <c r="F23" s="92">
        <v>4815</v>
      </c>
      <c r="G23" s="92">
        <v>7657</v>
      </c>
      <c r="H23" s="92">
        <v>10046</v>
      </c>
      <c r="I23" s="92">
        <v>16128</v>
      </c>
      <c r="J23" s="92">
        <v>16446</v>
      </c>
      <c r="K23" s="92">
        <v>17668</v>
      </c>
      <c r="L23" s="92">
        <v>16431</v>
      </c>
      <c r="M23" s="92">
        <v>17101</v>
      </c>
      <c r="N23" s="93">
        <v>16613</v>
      </c>
    </row>
    <row r="24" spans="1:14">
      <c r="A24" s="14"/>
      <c r="B24" s="15"/>
      <c r="C24" s="15"/>
      <c r="D24" s="5"/>
      <c r="E24" s="5"/>
      <c r="F24" s="5"/>
      <c r="G24" s="5"/>
      <c r="H24" s="5"/>
      <c r="I24" s="5"/>
    </row>
    <row r="25" spans="1:14">
      <c r="A25" s="53" t="str">
        <f>IF('1'!$A$1=1,B25,C25)</f>
        <v>Примітка:</v>
      </c>
      <c r="B25" s="19" t="s">
        <v>2</v>
      </c>
      <c r="C25" s="19" t="s">
        <v>3</v>
      </c>
      <c r="G25" s="29"/>
      <c r="H25" s="29"/>
      <c r="I25" s="29"/>
      <c r="J25" s="29"/>
    </row>
    <row r="26" spans="1:14">
      <c r="A26" s="53" t="str">
        <f>IF('1'!$A$1=1,B26,C26)</f>
        <v>1 Дані з 2014 року наведені без урахування тимчасово окупованої території  АР Крим  та  м.Севастополь.</v>
      </c>
      <c r="B26" s="20" t="s">
        <v>81</v>
      </c>
      <c r="C26" s="20" t="s">
        <v>82</v>
      </c>
    </row>
    <row r="27" spans="1:14">
      <c r="A27" s="53" t="str">
        <f>IF('1'!$A$1=1,B27,C27)</f>
        <v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v>
      </c>
      <c r="B27" s="20" t="s">
        <v>79</v>
      </c>
      <c r="C27" s="20" t="s">
        <v>80</v>
      </c>
      <c r="D27" s="26"/>
      <c r="E27" s="29"/>
      <c r="F27" s="29"/>
      <c r="G27" s="29"/>
      <c r="H27" s="29"/>
      <c r="I27" s="29"/>
      <c r="J27" s="29"/>
      <c r="K27" s="29"/>
      <c r="L27" s="29"/>
    </row>
    <row r="28" spans="1:14">
      <c r="D28" s="26"/>
      <c r="E28" s="29"/>
      <c r="F28" s="29"/>
      <c r="G28" s="29"/>
      <c r="H28" s="29"/>
      <c r="I28" s="29"/>
      <c r="J28" s="29"/>
      <c r="K28" s="29"/>
      <c r="L28" s="29"/>
    </row>
  </sheetData>
  <mergeCells count="14">
    <mergeCell ref="N7:N8"/>
    <mergeCell ref="H7:H8"/>
    <mergeCell ref="A7:A8"/>
    <mergeCell ref="B7:B8"/>
    <mergeCell ref="C7:C8"/>
    <mergeCell ref="G7:G8"/>
    <mergeCell ref="D7:D8"/>
    <mergeCell ref="E7:E8"/>
    <mergeCell ref="F7:F8"/>
    <mergeCell ref="M7:M8"/>
    <mergeCell ref="L7:L8"/>
    <mergeCell ref="K7:K8"/>
    <mergeCell ref="J7:J8"/>
    <mergeCell ref="I7:I8"/>
  </mergeCells>
  <hyperlinks>
    <hyperlink ref="A1" location="'1'!A1" display="'1'!A1"/>
  </hyperlinks>
  <printOptions horizontalCentered="1"/>
  <pageMargins left="0.35433070866141736" right="0.15748031496062992" top="0.55118110236220474" bottom="0.55118110236220474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90" zoomScaleNormal="90" zoomScaleSheetLayoutView="100" workbookViewId="0">
      <selection activeCell="A11" sqref="A11"/>
    </sheetView>
  </sheetViews>
  <sheetFormatPr defaultRowHeight="15" outlineLevelCol="1"/>
  <cols>
    <col min="1" max="1" width="44.28515625" customWidth="1"/>
    <col min="2" max="3" width="44.28515625" hidden="1" customWidth="1" outlineLevel="1"/>
    <col min="4" max="4" width="9.28515625" customWidth="1" collapsed="1"/>
    <col min="5" max="5" width="9.28515625" customWidth="1"/>
  </cols>
  <sheetData>
    <row r="1" spans="1:9" s="66" customFormat="1">
      <c r="A1" s="65" t="s">
        <v>70</v>
      </c>
    </row>
    <row r="2" spans="1:9" s="66" customFormat="1" ht="33.75" customHeight="1">
      <c r="A2" s="151" t="s">
        <v>71</v>
      </c>
      <c r="B2" s="151"/>
      <c r="C2" s="151"/>
      <c r="D2" s="151"/>
      <c r="E2" s="151"/>
    </row>
    <row r="3" spans="1:9" s="66" customFormat="1">
      <c r="A3" s="67" t="s">
        <v>72</v>
      </c>
      <c r="B3" s="68"/>
      <c r="C3" s="68"/>
      <c r="D3" s="69"/>
      <c r="E3" s="52"/>
    </row>
    <row r="4" spans="1:9" s="66" customFormat="1">
      <c r="A4" s="68"/>
      <c r="B4" s="68"/>
      <c r="C4" s="68"/>
      <c r="D4" s="69"/>
      <c r="E4" s="52"/>
    </row>
    <row r="5" spans="1:9" s="66" customFormat="1">
      <c r="A5" s="143" t="s">
        <v>50</v>
      </c>
      <c r="B5" s="141" t="s">
        <v>50</v>
      </c>
      <c r="C5" s="141" t="s">
        <v>11</v>
      </c>
      <c r="D5" s="1" t="s">
        <v>47</v>
      </c>
      <c r="E5" s="1" t="s">
        <v>48</v>
      </c>
      <c r="F5" s="1" t="s">
        <v>49</v>
      </c>
      <c r="G5" s="1" t="s">
        <v>67</v>
      </c>
      <c r="H5" s="1" t="s">
        <v>68</v>
      </c>
      <c r="I5" s="1" t="s">
        <v>78</v>
      </c>
    </row>
    <row r="6" spans="1:9" s="66" customFormat="1">
      <c r="A6" s="147">
        <v>0</v>
      </c>
      <c r="B6" s="142"/>
      <c r="C6" s="142"/>
      <c r="D6" s="136"/>
      <c r="E6" s="136"/>
      <c r="F6" s="136"/>
      <c r="G6" s="136"/>
      <c r="H6" s="136"/>
      <c r="I6" s="136"/>
    </row>
    <row r="7" spans="1:9" ht="26.25" customHeight="1">
      <c r="A7" s="112" t="str">
        <f>IF('1'!$A$1=1,B7,C7)</f>
        <v xml:space="preserve">  Сектор державного управління</v>
      </c>
      <c r="B7" s="113" t="s">
        <v>51</v>
      </c>
      <c r="C7" s="113" t="s">
        <v>52</v>
      </c>
      <c r="D7" s="114">
        <v>2711.5068931676465</v>
      </c>
      <c r="E7" s="114">
        <v>3589.2438963008285</v>
      </c>
      <c r="F7" s="114">
        <v>5052.6771525066606</v>
      </c>
      <c r="G7" s="114">
        <v>7565.819490021946</v>
      </c>
      <c r="H7" s="114">
        <v>6981.6235955899629</v>
      </c>
      <c r="I7" s="114">
        <v>5689.4960144734014</v>
      </c>
    </row>
    <row r="8" spans="1:9">
      <c r="A8" s="115" t="str">
        <f>IF('1'!$A$1=1,B8,C8)</f>
        <v>Основна сумма боргу</v>
      </c>
      <c r="B8" s="116" t="s">
        <v>53</v>
      </c>
      <c r="C8" s="116" t="s">
        <v>54</v>
      </c>
      <c r="D8" s="117">
        <v>1361.0883864146308</v>
      </c>
      <c r="E8" s="117">
        <v>2117.0152060697378</v>
      </c>
      <c r="F8" s="117">
        <v>3341.878152444297</v>
      </c>
      <c r="G8" s="117">
        <v>5085.819490021946</v>
      </c>
      <c r="H8" s="117">
        <v>4714.4096103054862</v>
      </c>
      <c r="I8" s="117">
        <v>3399.0316023221267</v>
      </c>
    </row>
    <row r="9" spans="1:9">
      <c r="A9" s="115" t="str">
        <f>IF('1'!$A$1=1,B9,C9)</f>
        <v>Відсоткові платежі</v>
      </c>
      <c r="B9" s="116" t="s">
        <v>55</v>
      </c>
      <c r="C9" s="116" t="s">
        <v>56</v>
      </c>
      <c r="D9" s="117">
        <v>1350.4185067530157</v>
      </c>
      <c r="E9" s="117">
        <v>1472.2286902310907</v>
      </c>
      <c r="F9" s="117">
        <v>1710.7990000623638</v>
      </c>
      <c r="G9" s="117">
        <v>2480</v>
      </c>
      <c r="H9" s="117">
        <v>2267.2139852844766</v>
      </c>
      <c r="I9" s="117">
        <v>2290.4644121512752</v>
      </c>
    </row>
    <row r="10" spans="1:9" ht="18.75" customHeight="1">
      <c r="A10" s="118" t="str">
        <f>IF('1'!$A$1=1,B10,C10)</f>
        <v xml:space="preserve">  Центральний банк</v>
      </c>
      <c r="B10" s="113" t="s">
        <v>57</v>
      </c>
      <c r="C10" s="113" t="s">
        <v>58</v>
      </c>
      <c r="D10" s="119">
        <v>440.28711859318884</v>
      </c>
      <c r="E10" s="119">
        <v>933.67422199548992</v>
      </c>
      <c r="F10" s="119">
        <v>842.41618142392622</v>
      </c>
      <c r="G10" s="119">
        <v>859</v>
      </c>
      <c r="H10" s="119">
        <v>1098.1909296685217</v>
      </c>
      <c r="I10" s="119">
        <v>1912.6875293503981</v>
      </c>
    </row>
    <row r="11" spans="1:9">
      <c r="A11" s="115" t="str">
        <f>IF('1'!$A$1=1,B11,C11)</f>
        <v>Основна сумма боргу</v>
      </c>
      <c r="B11" s="116" t="s">
        <v>53</v>
      </c>
      <c r="C11" s="116" t="s">
        <v>54</v>
      </c>
      <c r="D11" s="117">
        <v>302.58723385898674</v>
      </c>
      <c r="E11" s="117">
        <v>735.3303473647893</v>
      </c>
      <c r="F11" s="117">
        <v>594.1142834784489</v>
      </c>
      <c r="G11" s="117">
        <v>648</v>
      </c>
      <c r="H11" s="117">
        <v>935.29714130970785</v>
      </c>
      <c r="I11" s="117">
        <v>1794.2946617965727</v>
      </c>
    </row>
    <row r="12" spans="1:9">
      <c r="A12" s="115" t="str">
        <f>IF('1'!$A$1=1,B12,C12)</f>
        <v>Відсоткові платежі</v>
      </c>
      <c r="B12" s="116" t="s">
        <v>55</v>
      </c>
      <c r="C12" s="116" t="s">
        <v>56</v>
      </c>
      <c r="D12" s="117">
        <v>137.6998847342021</v>
      </c>
      <c r="E12" s="117">
        <v>198.34387463070064</v>
      </c>
      <c r="F12" s="117">
        <v>248.30189794547726</v>
      </c>
      <c r="G12" s="117">
        <v>211</v>
      </c>
      <c r="H12" s="117">
        <v>162.89378835881382</v>
      </c>
      <c r="I12" s="117">
        <v>118.39286755382554</v>
      </c>
    </row>
    <row r="13" spans="1:9" ht="28.5" customHeight="1">
      <c r="A13" s="118" t="str">
        <f>IF('1'!$A$1=1,B13,C13)</f>
        <v xml:space="preserve">  Інші депозитні корпорації окрім централього банку</v>
      </c>
      <c r="B13" s="113" t="s">
        <v>59</v>
      </c>
      <c r="C13" s="113" t="s">
        <v>60</v>
      </c>
      <c r="D13" s="119">
        <v>5756.1750015319321</v>
      </c>
      <c r="E13" s="119">
        <v>3238.0664344738316</v>
      </c>
      <c r="F13" s="119">
        <v>3119.9802284976818</v>
      </c>
      <c r="G13" s="119">
        <v>2812.0449336930365</v>
      </c>
      <c r="H13" s="119">
        <v>2731.2889476701566</v>
      </c>
      <c r="I13" s="119">
        <v>2504.0694650470691</v>
      </c>
    </row>
    <row r="14" spans="1:9">
      <c r="A14" s="115" t="str">
        <f>IF('1'!$A$1=1,B14,C14)</f>
        <v>Основна сумма боргу</v>
      </c>
      <c r="B14" s="116" t="s">
        <v>53</v>
      </c>
      <c r="C14" s="116" t="s">
        <v>54</v>
      </c>
      <c r="D14" s="117">
        <v>5260.4612964055059</v>
      </c>
      <c r="E14" s="117">
        <v>2942.6705548044251</v>
      </c>
      <c r="F14" s="117">
        <v>2844.5030797663439</v>
      </c>
      <c r="G14" s="117">
        <v>2542.0449336930365</v>
      </c>
      <c r="H14" s="117">
        <v>2570.9764940944542</v>
      </c>
      <c r="I14" s="117">
        <v>2398.4459388753921</v>
      </c>
    </row>
    <row r="15" spans="1:9">
      <c r="A15" s="115" t="str">
        <f>IF('1'!$A$1=1,B15,C15)</f>
        <v>Відсоткові платежі</v>
      </c>
      <c r="B15" s="116" t="s">
        <v>55</v>
      </c>
      <c r="C15" s="116" t="s">
        <v>56</v>
      </c>
      <c r="D15" s="117">
        <v>495.71370512642596</v>
      </c>
      <c r="E15" s="117">
        <v>295.39587966940638</v>
      </c>
      <c r="F15" s="117">
        <v>275.47714873133776</v>
      </c>
      <c r="G15" s="117">
        <v>270</v>
      </c>
      <c r="H15" s="117">
        <v>160.31245357570251</v>
      </c>
      <c r="I15" s="117">
        <v>105.62352617167717</v>
      </c>
    </row>
    <row r="16" spans="1:9">
      <c r="A16" s="118" t="str">
        <f>IF('1'!$A$1=1,B16,C16)</f>
        <v xml:space="preserve">  Інші сектори</v>
      </c>
      <c r="B16" s="113" t="s">
        <v>61</v>
      </c>
      <c r="C16" s="113" t="s">
        <v>62</v>
      </c>
      <c r="D16" s="119">
        <v>34322.000311337251</v>
      </c>
      <c r="E16" s="119">
        <v>34144.670708989186</v>
      </c>
      <c r="F16" s="119">
        <v>31706.862681873106</v>
      </c>
      <c r="G16" s="119">
        <v>34354.191155</v>
      </c>
      <c r="H16" s="119">
        <v>32655.09164867469</v>
      </c>
      <c r="I16" s="119">
        <v>31722.600903527331</v>
      </c>
    </row>
    <row r="17" spans="1:9">
      <c r="A17" s="115" t="str">
        <f>IF('1'!$A$1=1,B17,C17)</f>
        <v>Основна сумма боргу</v>
      </c>
      <c r="B17" s="116" t="s">
        <v>53</v>
      </c>
      <c r="C17" s="116" t="s">
        <v>54</v>
      </c>
      <c r="D17" s="117">
        <v>33001.92337628582</v>
      </c>
      <c r="E17" s="117">
        <v>32958.17636002817</v>
      </c>
      <c r="F17" s="117">
        <v>30025.438145713168</v>
      </c>
      <c r="G17" s="117">
        <v>31545.1</v>
      </c>
      <c r="H17" s="117">
        <v>30777.654711286232</v>
      </c>
      <c r="I17" s="117">
        <v>30029.281293395994</v>
      </c>
    </row>
    <row r="18" spans="1:9">
      <c r="A18" s="115" t="str">
        <f>IF('1'!$A$1=1,B18,C18)</f>
        <v>Відсоткові платежі</v>
      </c>
      <c r="B18" s="116" t="s">
        <v>55</v>
      </c>
      <c r="C18" s="116" t="s">
        <v>56</v>
      </c>
      <c r="D18" s="117">
        <v>1320.0769350514329</v>
      </c>
      <c r="E18" s="117">
        <v>1186.4943489610141</v>
      </c>
      <c r="F18" s="117">
        <v>1681.4245361599374</v>
      </c>
      <c r="G18" s="117">
        <v>2809.0911549999996</v>
      </c>
      <c r="H18" s="117">
        <v>1877.4369373884599</v>
      </c>
      <c r="I18" s="117">
        <v>1693.3196101313385</v>
      </c>
    </row>
    <row r="19" spans="1:9">
      <c r="A19" s="118" t="str">
        <f>IF('1'!$A$1=1,B19,C19)</f>
        <v xml:space="preserve">  Міжфірмовий борг</v>
      </c>
      <c r="B19" s="113" t="s">
        <v>63</v>
      </c>
      <c r="C19" s="113" t="s">
        <v>64</v>
      </c>
      <c r="D19" s="119">
        <v>7446.9421614366756</v>
      </c>
      <c r="E19" s="119">
        <v>8295.1490098405666</v>
      </c>
      <c r="F19" s="119">
        <v>8793.7877666346376</v>
      </c>
      <c r="G19" s="119">
        <v>9242.2865399999991</v>
      </c>
      <c r="H19" s="119">
        <v>10098.014702905255</v>
      </c>
      <c r="I19" s="119">
        <v>11272.455433699159</v>
      </c>
    </row>
    <row r="20" spans="1:9">
      <c r="A20" s="115" t="str">
        <f>IF('1'!$A$1=1,B20,C20)</f>
        <v>Основна сумма боргу</v>
      </c>
      <c r="B20" s="116" t="s">
        <v>53</v>
      </c>
      <c r="C20" s="116" t="s">
        <v>54</v>
      </c>
      <c r="D20" s="117">
        <v>6943.3323413792186</v>
      </c>
      <c r="E20" s="117">
        <v>7610.1541542977866</v>
      </c>
      <c r="F20" s="117">
        <v>8216.6307804598291</v>
      </c>
      <c r="G20" s="117">
        <v>8507.4</v>
      </c>
      <c r="H20" s="117">
        <v>9470.6810884641745</v>
      </c>
      <c r="I20" s="117">
        <v>10708.110956734181</v>
      </c>
    </row>
    <row r="21" spans="1:9">
      <c r="A21" s="120" t="str">
        <f>IF('1'!$A$1=1,B21,C21)</f>
        <v>Відсоткові платежі</v>
      </c>
      <c r="B21" s="116" t="s">
        <v>55</v>
      </c>
      <c r="C21" s="116" t="s">
        <v>56</v>
      </c>
      <c r="D21" s="121">
        <v>503.60982005745711</v>
      </c>
      <c r="E21" s="121">
        <v>684.99485554277999</v>
      </c>
      <c r="F21" s="121">
        <v>577.15698617480905</v>
      </c>
      <c r="G21" s="121">
        <v>734.88653999999997</v>
      </c>
      <c r="H21" s="121">
        <v>627.33361444108004</v>
      </c>
      <c r="I21" s="121">
        <v>564.3444769649783</v>
      </c>
    </row>
    <row r="22" spans="1:9">
      <c r="A22" s="122" t="str">
        <f>IF('1'!$A$1=1,B22,C22)</f>
        <v xml:space="preserve">  Всього</v>
      </c>
      <c r="B22" s="123" t="s">
        <v>65</v>
      </c>
      <c r="C22" s="123" t="s">
        <v>66</v>
      </c>
      <c r="D22" s="124">
        <v>50676.911486066689</v>
      </c>
      <c r="E22" s="124">
        <v>50200.804271599904</v>
      </c>
      <c r="F22" s="124">
        <v>49515.724010936014</v>
      </c>
      <c r="G22" s="124">
        <v>54833.342118714987</v>
      </c>
      <c r="H22" s="124">
        <v>53564.209824508587</v>
      </c>
      <c r="I22" s="124">
        <v>53101.309346097354</v>
      </c>
    </row>
    <row r="23" spans="1:9">
      <c r="A23" s="125" t="str">
        <f>IF('1'!$A$1=1,B23,C23)</f>
        <v>Основна сумма боргу</v>
      </c>
      <c r="B23" s="116" t="s">
        <v>53</v>
      </c>
      <c r="C23" s="116" t="s">
        <v>54</v>
      </c>
      <c r="D23" s="126">
        <v>46869.392634344156</v>
      </c>
      <c r="E23" s="126">
        <v>46363.34662256491</v>
      </c>
      <c r="F23" s="126">
        <v>45022.564441862087</v>
      </c>
      <c r="G23" s="126">
        <v>48328.364423714986</v>
      </c>
      <c r="H23" s="126">
        <v>48469.019045460052</v>
      </c>
      <c r="I23" s="126">
        <v>48329.164453124256</v>
      </c>
    </row>
    <row r="24" spans="1:9" s="66" customFormat="1">
      <c r="A24" s="120" t="str">
        <f>IF('1'!$A$1=1,B24,C24)</f>
        <v>Відсоткові платежі</v>
      </c>
      <c r="B24" s="127" t="s">
        <v>55</v>
      </c>
      <c r="C24" s="127" t="s">
        <v>56</v>
      </c>
      <c r="D24" s="128">
        <v>3807.5188517225333</v>
      </c>
      <c r="E24" s="128">
        <v>3837.4576490349918</v>
      </c>
      <c r="F24" s="128">
        <v>4493.159569073925</v>
      </c>
      <c r="G24" s="128">
        <v>6504.9776949999996</v>
      </c>
      <c r="H24" s="128">
        <v>5095.1907790485329</v>
      </c>
      <c r="I24" s="128">
        <v>4772.144892973095</v>
      </c>
    </row>
    <row r="25" spans="1:9" s="66" customFormat="1">
      <c r="A25" s="70"/>
      <c r="B25" s="70"/>
      <c r="C25" s="70"/>
      <c r="D25" s="71"/>
    </row>
    <row r="26" spans="1:9" s="66" customFormat="1">
      <c r="D26" s="72"/>
      <c r="E26" s="72"/>
      <c r="F26" s="72"/>
      <c r="G26" s="72"/>
      <c r="H26" s="72"/>
      <c r="I26" s="72"/>
    </row>
    <row r="27" spans="1:9" s="66" customFormat="1">
      <c r="D27" s="72"/>
      <c r="E27" s="72"/>
      <c r="F27" s="72"/>
      <c r="G27" s="72"/>
      <c r="H27" s="72"/>
      <c r="I27" s="72"/>
    </row>
    <row r="28" spans="1:9" s="66" customFormat="1">
      <c r="D28" s="73"/>
      <c r="E28" s="73"/>
      <c r="F28" s="73"/>
      <c r="G28" s="73"/>
      <c r="H28" s="73"/>
      <c r="I28" s="73"/>
    </row>
    <row r="29" spans="1:9">
      <c r="D29" s="74"/>
      <c r="E29" s="74"/>
    </row>
    <row r="30" spans="1:9">
      <c r="D30" s="74"/>
      <c r="E30" s="74"/>
    </row>
    <row r="31" spans="1:9">
      <c r="D31" s="74"/>
      <c r="E31" s="74"/>
    </row>
    <row r="32" spans="1:9">
      <c r="D32" s="74"/>
      <c r="E32" s="74"/>
    </row>
    <row r="33" spans="4:5">
      <c r="D33" s="74"/>
      <c r="E33" s="74"/>
    </row>
    <row r="34" spans="4:5">
      <c r="D34" s="74"/>
      <c r="E34" s="74"/>
    </row>
    <row r="35" spans="4:5">
      <c r="D35" s="74"/>
      <c r="E35" s="74"/>
    </row>
    <row r="36" spans="4:5">
      <c r="D36" s="74"/>
      <c r="E36" s="74"/>
    </row>
    <row r="37" spans="4:5">
      <c r="D37" s="74"/>
      <c r="E37" s="74"/>
    </row>
    <row r="38" spans="4:5">
      <c r="D38" s="74"/>
      <c r="E38" s="74"/>
    </row>
    <row r="39" spans="4:5">
      <c r="D39" s="74"/>
      <c r="E39" s="74"/>
    </row>
    <row r="40" spans="4:5">
      <c r="D40" s="74"/>
      <c r="E40" s="74"/>
    </row>
    <row r="41" spans="4:5">
      <c r="D41" s="74"/>
      <c r="E41" s="74"/>
    </row>
    <row r="42" spans="4:5">
      <c r="D42" s="74"/>
      <c r="E42" s="74"/>
    </row>
    <row r="43" spans="4:5">
      <c r="D43" s="74"/>
      <c r="E43" s="74"/>
    </row>
    <row r="44" spans="4:5">
      <c r="D44" s="74"/>
      <c r="E44" s="74"/>
    </row>
    <row r="45" spans="4:5">
      <c r="D45" s="74"/>
      <c r="E45" s="74"/>
    </row>
    <row r="48" spans="4:5">
      <c r="D48" s="75"/>
      <c r="E48" s="75"/>
    </row>
    <row r="49" spans="4:5">
      <c r="D49" s="75"/>
      <c r="E49" s="75"/>
    </row>
    <row r="50" spans="4:5">
      <c r="D50" s="75"/>
      <c r="E50" s="75"/>
    </row>
    <row r="51" spans="4:5">
      <c r="D51" s="75"/>
      <c r="E51" s="75"/>
    </row>
    <row r="52" spans="4:5">
      <c r="D52" s="75"/>
      <c r="E52" s="75"/>
    </row>
    <row r="53" spans="4:5">
      <c r="D53" s="75"/>
      <c r="E53" s="75"/>
    </row>
    <row r="54" spans="4:5">
      <c r="D54" s="75"/>
      <c r="E54" s="75"/>
    </row>
    <row r="55" spans="4:5">
      <c r="D55" s="75"/>
      <c r="E55" s="75"/>
    </row>
    <row r="56" spans="4:5">
      <c r="D56" s="75"/>
      <c r="E56" s="75"/>
    </row>
    <row r="57" spans="4:5">
      <c r="D57" s="75"/>
      <c r="E57" s="75"/>
    </row>
    <row r="58" spans="4:5">
      <c r="D58" s="75"/>
      <c r="E58" s="75"/>
    </row>
    <row r="59" spans="4:5">
      <c r="D59" s="75"/>
      <c r="E59" s="75"/>
    </row>
    <row r="60" spans="4:5">
      <c r="D60" s="75"/>
      <c r="E60" s="75"/>
    </row>
    <row r="61" spans="4:5">
      <c r="D61" s="75"/>
      <c r="E61" s="75"/>
    </row>
    <row r="62" spans="4:5">
      <c r="D62" s="75"/>
      <c r="E62" s="75"/>
    </row>
    <row r="63" spans="4:5">
      <c r="D63" s="75"/>
      <c r="E63" s="75"/>
    </row>
    <row r="64" spans="4:5">
      <c r="D64" s="75"/>
      <c r="E64" s="75"/>
    </row>
    <row r="65" spans="4:5">
      <c r="D65" s="75"/>
      <c r="E65" s="75"/>
    </row>
  </sheetData>
  <mergeCells count="10">
    <mergeCell ref="I5:I6"/>
    <mergeCell ref="H5:H6"/>
    <mergeCell ref="G5:G6"/>
    <mergeCell ref="F5:F6"/>
    <mergeCell ref="A2:E2"/>
    <mergeCell ref="A5:A6"/>
    <mergeCell ref="B5:B6"/>
    <mergeCell ref="C5:C6"/>
    <mergeCell ref="D5:D6"/>
    <mergeCell ref="E5:E6"/>
  </mergeCells>
  <hyperlinks>
    <hyperlink ref="A1" r:id="rId1" location="'1'!A1" display="\\Nbu-250\vol5\WORK\630PLB\WORK\PB\ShTD\2017\Release\Q2\ZB_ShTRM_01_07_17_BPM6_Q UkrEng.xlsx - '1'!A1"/>
  </hyperlinks>
  <printOptions horizontalCentered="1"/>
  <pageMargins left="0.35433070866141736" right="0.15748031496062992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'1'!Print_Area</vt:lpstr>
      <vt:lpstr>'1.1'!Print_Area</vt:lpstr>
      <vt:lpstr>'1.2'!Print_Area</vt:lpstr>
      <vt:lpstr>'1.3'!Print_Area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Самолюк Анна Ігорівна</cp:lastModifiedBy>
  <cp:lastPrinted>2022-03-18T17:15:59Z</cp:lastPrinted>
  <dcterms:created xsi:type="dcterms:W3CDTF">2016-06-02T08:47:25Z</dcterms:created>
  <dcterms:modified xsi:type="dcterms:W3CDTF">2022-03-21T12:00:44Z</dcterms:modified>
</cp:coreProperties>
</file>