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G152" i="24"/>
  <c r="J152" i="24"/>
  <c r="C152" i="24"/>
  <c r="E152" i="24"/>
  <c r="P152" i="4"/>
  <c r="N152" i="4" s="1"/>
  <c r="G152" i="4"/>
  <c r="J152" i="4"/>
  <c r="C152" i="4"/>
  <c r="E152" i="4"/>
  <c r="E152" i="23"/>
  <c r="D152" i="23"/>
  <c r="C152" i="23"/>
  <c r="E152" i="5"/>
  <c r="D152" i="5"/>
  <c r="C152" i="5"/>
  <c r="D152" i="24" l="1"/>
  <c r="H152" i="24"/>
  <c r="F152" i="24"/>
  <c r="D152" i="4"/>
  <c r="H152" i="4"/>
  <c r="F152" i="4"/>
  <c r="P151" i="24"/>
  <c r="N151" i="24" s="1"/>
  <c r="J151" i="24"/>
  <c r="H151" i="24" s="1"/>
  <c r="G151" i="24"/>
  <c r="F151" i="24"/>
  <c r="E151" i="24"/>
  <c r="C151" i="24"/>
  <c r="P151" i="4"/>
  <c r="N151" i="4" s="1"/>
  <c r="G151" i="4"/>
  <c r="J151" i="4"/>
  <c r="H151" i="4" s="1"/>
  <c r="F151" i="4"/>
  <c r="E151" i="4"/>
  <c r="C151" i="4"/>
  <c r="D151" i="23"/>
  <c r="E151" i="23"/>
  <c r="C151" i="23"/>
  <c r="E151" i="5"/>
  <c r="D151" i="5"/>
  <c r="C151" i="5"/>
  <c r="D151" i="24" l="1"/>
  <c r="D151" i="4"/>
  <c r="P150" i="24"/>
  <c r="N150" i="24" s="1"/>
  <c r="E150" i="24"/>
  <c r="J150" i="24"/>
  <c r="H150" i="24" s="1"/>
  <c r="G150" i="24"/>
  <c r="F150" i="24"/>
  <c r="C150" i="24"/>
  <c r="G150" i="4"/>
  <c r="P150" i="4"/>
  <c r="N150" i="4" s="1"/>
  <c r="E150" i="4"/>
  <c r="J150" i="4"/>
  <c r="H150" i="4" s="1"/>
  <c r="F150" i="4"/>
  <c r="C150" i="4"/>
  <c r="E150" i="23"/>
  <c r="D150" i="23"/>
  <c r="C150" i="23"/>
  <c r="E150" i="5"/>
  <c r="D150" i="5"/>
  <c r="C150" i="5"/>
  <c r="D150" i="24" l="1"/>
  <c r="D150" i="4"/>
  <c r="P149" i="24"/>
  <c r="F149" i="24"/>
  <c r="J149" i="24"/>
  <c r="G149" i="24"/>
  <c r="C149" i="24"/>
  <c r="G149" i="4"/>
  <c r="F149" i="4"/>
  <c r="J149" i="4"/>
  <c r="C149" i="4"/>
  <c r="E149" i="23"/>
  <c r="D149" i="23"/>
  <c r="C149" i="23"/>
  <c r="D149" i="5"/>
  <c r="E149" i="5"/>
  <c r="C149" i="5"/>
  <c r="N149" i="24" l="1"/>
  <c r="H149" i="24"/>
  <c r="D149" i="24"/>
  <c r="E149" i="24"/>
  <c r="H149" i="4"/>
  <c r="P149" i="4"/>
  <c r="D149" i="4" s="1"/>
  <c r="E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N149" i="4" l="1"/>
  <c r="H148" i="24"/>
  <c r="D148" i="24"/>
  <c r="F148" i="24"/>
  <c r="D148" i="4"/>
  <c r="H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C147" i="23"/>
  <c r="E147" i="23"/>
  <c r="D147" i="23"/>
  <c r="E147" i="5"/>
  <c r="D147" i="5"/>
  <c r="C147" i="5"/>
  <c r="D147" i="24" l="1"/>
  <c r="D147" i="4"/>
  <c r="P146" i="24"/>
  <c r="G146" i="24"/>
  <c r="F146" i="24"/>
  <c r="J146" i="24"/>
  <c r="C146" i="24"/>
  <c r="E146" i="24"/>
  <c r="G146" i="4"/>
  <c r="F146" i="4"/>
  <c r="J146" i="4"/>
  <c r="C146" i="4"/>
  <c r="E146" i="23"/>
  <c r="D146" i="23"/>
  <c r="C146" i="23"/>
  <c r="E146" i="5"/>
  <c r="D146" i="5"/>
  <c r="C146" i="5"/>
  <c r="N146" i="24" l="1"/>
  <c r="D146" i="24"/>
  <c r="H146" i="24"/>
  <c r="H146" i="4"/>
  <c r="P146" i="4"/>
  <c r="D146" i="4" s="1"/>
  <c r="E146" i="4"/>
  <c r="F145" i="24"/>
  <c r="C145" i="24"/>
  <c r="F145" i="4"/>
  <c r="C145" i="4"/>
  <c r="G145" i="4"/>
  <c r="C145" i="23"/>
  <c r="E145" i="23"/>
  <c r="D145" i="23"/>
  <c r="E145" i="5"/>
  <c r="D145" i="5"/>
  <c r="C145" i="5"/>
  <c r="N146" i="4" l="1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F142" i="4"/>
  <c r="E142" i="4"/>
  <c r="C142" i="4"/>
  <c r="D142" i="23"/>
  <c r="C142" i="23"/>
  <c r="E142" i="23"/>
  <c r="E142" i="5"/>
  <c r="C142" i="5"/>
  <c r="D142" i="5"/>
  <c r="D143" i="4" l="1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C141" i="5"/>
  <c r="E141" i="5"/>
  <c r="D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F140" i="4"/>
  <c r="E140" i="4"/>
  <c r="C140" i="4"/>
  <c r="C140" i="23"/>
  <c r="E140" i="23"/>
  <c r="D140" i="23"/>
  <c r="E140" i="5"/>
  <c r="D140" i="5"/>
  <c r="C140" i="5"/>
  <c r="D141" i="4" l="1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D135" i="5"/>
  <c r="C135" i="5"/>
  <c r="E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C134" i="4"/>
  <c r="D134" i="23"/>
  <c r="C134" i="23"/>
  <c r="E134" i="23"/>
  <c r="C134" i="5"/>
  <c r="E134" i="5"/>
  <c r="D134" i="5" l="1"/>
  <c r="D135" i="4"/>
  <c r="P134" i="4"/>
  <c r="N134" i="4" s="1"/>
  <c r="D135" i="24"/>
  <c r="G134" i="24"/>
  <c r="J134" i="4"/>
  <c r="P134" i="24"/>
  <c r="N134" i="24" s="1"/>
  <c r="J134" i="24"/>
  <c r="F134" i="24"/>
  <c r="H134" i="4"/>
  <c r="F134" i="4"/>
  <c r="G133" i="24"/>
  <c r="F133" i="24"/>
  <c r="E133" i="24"/>
  <c r="G133" i="4"/>
  <c r="E133" i="4"/>
  <c r="C133" i="4"/>
  <c r="D133" i="23"/>
  <c r="D133" i="5"/>
  <c r="E133" i="5"/>
  <c r="C133" i="5" l="1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<sst xmlns="http://schemas.openxmlformats.org/spreadsheetml/2006/main" count="1799" uniqueCount="345">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</sst>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236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236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236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272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344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344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344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344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344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344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344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344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344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344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344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344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344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344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344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344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344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344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344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344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344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344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344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344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344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344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344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344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344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344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344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344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344</v>
      </c>
    </row>
    <row r="147" spans="1:19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344</v>
      </c>
      <c r="S147" s="45">
        <v>11.0548</v>
      </c>
    </row>
    <row r="148" spans="1:19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344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344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344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344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344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344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344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344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344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344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344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344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344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344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344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344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344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344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344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344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344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344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344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344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344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344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344</v>
      </c>
      <c r="S58" s="45" t="s">
        <v>344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344</v>
      </c>
      <c r="AK58" s="45" t="s">
        <v>344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344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344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344</v>
      </c>
      <c r="S60" s="45" t="s">
        <v>344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344</v>
      </c>
      <c r="AK60" s="45" t="s">
        <v>344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344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344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344</v>
      </c>
      <c r="S63" s="45" t="s">
        <v>344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344</v>
      </c>
      <c r="AK63" s="45" t="s">
        <v>344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344</v>
      </c>
      <c r="S64" s="45" t="s">
        <v>344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344</v>
      </c>
      <c r="AK64" s="45" t="s">
        <v>344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344</v>
      </c>
      <c r="S65" s="45" t="s">
        <v>344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344</v>
      </c>
      <c r="AK65" s="45" t="s">
        <v>344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344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344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344</v>
      </c>
      <c r="S67" s="45" t="s">
        <v>344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344</v>
      </c>
      <c r="AK67" s="45" t="s">
        <v>344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344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344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344</v>
      </c>
      <c r="S69" s="45" t="s">
        <v>344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344</v>
      </c>
      <c r="AK69" s="45" t="s">
        <v>344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344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344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344</v>
      </c>
      <c r="S71" s="45" t="s">
        <v>344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344</v>
      </c>
      <c r="AK71" s="45" t="s">
        <v>344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344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344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344</v>
      </c>
      <c r="S73" s="45" t="s">
        <v>344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344</v>
      </c>
      <c r="AK73" s="45" t="s">
        <v>344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344</v>
      </c>
      <c r="S74" s="45">
        <v>6.5</v>
      </c>
      <c r="T74" s="45" t="s">
        <v>344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344</v>
      </c>
      <c r="AK74" s="45">
        <v>0</v>
      </c>
      <c r="AL74" s="45" t="s">
        <v>344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344</v>
      </c>
      <c r="S75" s="45" t="s">
        <v>344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344</v>
      </c>
      <c r="AK75" s="45" t="s">
        <v>344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344</v>
      </c>
      <c r="S76" s="45">
        <v>14</v>
      </c>
      <c r="T76" s="45" t="s">
        <v>344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344</v>
      </c>
      <c r="AK76" s="45">
        <v>0</v>
      </c>
      <c r="AL76" s="45" t="s">
        <v>344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344</v>
      </c>
      <c r="R77" s="45" t="s">
        <v>344</v>
      </c>
      <c r="S77" s="45" t="s">
        <v>344</v>
      </c>
      <c r="T77" s="45" t="s">
        <v>344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344</v>
      </c>
      <c r="AJ77" s="45" t="s">
        <v>344</v>
      </c>
      <c r="AK77" s="45" t="s">
        <v>344</v>
      </c>
      <c r="AL77" s="45" t="s">
        <v>344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344</v>
      </c>
      <c r="S78" s="45" t="s">
        <v>344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344</v>
      </c>
      <c r="AK78" s="45" t="s">
        <v>344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344</v>
      </c>
      <c r="R79" s="45" t="s">
        <v>344</v>
      </c>
      <c r="S79" s="45" t="s">
        <v>344</v>
      </c>
      <c r="T79" s="45" t="s">
        <v>344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344</v>
      </c>
      <c r="AJ79" s="45" t="s">
        <v>344</v>
      </c>
      <c r="AK79" s="45" t="s">
        <v>344</v>
      </c>
      <c r="AL79" s="45" t="s">
        <v>344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344</v>
      </c>
      <c r="R80" s="45" t="s">
        <v>344</v>
      </c>
      <c r="S80" s="45" t="s">
        <v>344</v>
      </c>
      <c r="T80" s="45" t="s">
        <v>344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344</v>
      </c>
      <c r="AJ80" s="45" t="s">
        <v>344</v>
      </c>
      <c r="AK80" s="45" t="s">
        <v>344</v>
      </c>
      <c r="AL80" s="45" t="s">
        <v>344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344</v>
      </c>
      <c r="R81" s="45" t="s">
        <v>344</v>
      </c>
      <c r="S81" s="45" t="s">
        <v>344</v>
      </c>
      <c r="T81" s="45" t="s">
        <v>344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344</v>
      </c>
      <c r="AJ81" s="45" t="s">
        <v>344</v>
      </c>
      <c r="AK81" s="45" t="s">
        <v>344</v>
      </c>
      <c r="AL81" s="45" t="s">
        <v>344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344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344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344</v>
      </c>
      <c r="R83" s="45" t="s">
        <v>344</v>
      </c>
      <c r="S83" s="45" t="s">
        <v>344</v>
      </c>
      <c r="T83" s="45" t="s">
        <v>344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344</v>
      </c>
      <c r="AJ83" s="45" t="s">
        <v>344</v>
      </c>
      <c r="AK83" s="45" t="s">
        <v>344</v>
      </c>
      <c r="AL83" s="45" t="s">
        <v>344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344</v>
      </c>
      <c r="R84" s="45" t="s">
        <v>344</v>
      </c>
      <c r="S84" s="45" t="s">
        <v>344</v>
      </c>
      <c r="T84" s="45" t="s">
        <v>344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344</v>
      </c>
      <c r="AJ84" s="45" t="s">
        <v>344</v>
      </c>
      <c r="AK84" s="45" t="s">
        <v>344</v>
      </c>
      <c r="AL84" s="45" t="s">
        <v>344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344</v>
      </c>
      <c r="R85" s="45" t="s">
        <v>344</v>
      </c>
      <c r="S85" s="45" t="s">
        <v>344</v>
      </c>
      <c r="T85" s="45" t="s">
        <v>344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344</v>
      </c>
      <c r="AJ85" s="45" t="s">
        <v>344</v>
      </c>
      <c r="AK85" s="45" t="s">
        <v>344</v>
      </c>
      <c r="AL85" s="45" t="s">
        <v>344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344</v>
      </c>
      <c r="R86" s="45" t="s">
        <v>344</v>
      </c>
      <c r="S86" s="45" t="s">
        <v>344</v>
      </c>
      <c r="T86" s="45" t="s">
        <v>344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344</v>
      </c>
      <c r="AJ86" s="45" t="s">
        <v>344</v>
      </c>
      <c r="AK86" s="45" t="s">
        <v>344</v>
      </c>
      <c r="AL86" s="45" t="s">
        <v>344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344</v>
      </c>
      <c r="R87" s="45" t="s">
        <v>344</v>
      </c>
      <c r="S87" s="45" t="s">
        <v>344</v>
      </c>
      <c r="T87" s="45" t="s">
        <v>344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344</v>
      </c>
      <c r="AJ87" s="45" t="s">
        <v>344</v>
      </c>
      <c r="AK87" s="45" t="s">
        <v>344</v>
      </c>
      <c r="AL87" s="45" t="s">
        <v>344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344</v>
      </c>
      <c r="R88" s="45" t="s">
        <v>344</v>
      </c>
      <c r="S88" s="45" t="s">
        <v>344</v>
      </c>
      <c r="T88" s="45" t="s">
        <v>344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344</v>
      </c>
      <c r="AJ88" s="45" t="s">
        <v>344</v>
      </c>
      <c r="AK88" s="45" t="s">
        <v>344</v>
      </c>
      <c r="AL88" s="45" t="s">
        <v>344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344</v>
      </c>
      <c r="R89" s="45" t="s">
        <v>344</v>
      </c>
      <c r="S89" s="45" t="s">
        <v>344</v>
      </c>
      <c r="T89" s="45" t="s">
        <v>344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344</v>
      </c>
      <c r="AJ89" s="45" t="s">
        <v>344</v>
      </c>
      <c r="AK89" s="45" t="s">
        <v>344</v>
      </c>
      <c r="AL89" s="45" t="s">
        <v>344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344</v>
      </c>
      <c r="R90" s="45" t="s">
        <v>344</v>
      </c>
      <c r="S90" s="45" t="s">
        <v>344</v>
      </c>
      <c r="T90" s="45" t="s">
        <v>344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344</v>
      </c>
      <c r="AJ90" s="45" t="s">
        <v>344</v>
      </c>
      <c r="AK90" s="45" t="s">
        <v>344</v>
      </c>
      <c r="AL90" s="45" t="s">
        <v>344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344</v>
      </c>
      <c r="R91" s="45" t="s">
        <v>344</v>
      </c>
      <c r="S91" s="45" t="s">
        <v>344</v>
      </c>
      <c r="T91" s="45" t="s">
        <v>344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344</v>
      </c>
      <c r="AJ91" s="45" t="s">
        <v>344</v>
      </c>
      <c r="AK91" s="45" t="s">
        <v>344</v>
      </c>
      <c r="AL91" s="45" t="s">
        <v>344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344</v>
      </c>
      <c r="R92" s="45" t="s">
        <v>344</v>
      </c>
      <c r="S92" s="45" t="s">
        <v>344</v>
      </c>
      <c r="T92" s="45" t="s">
        <v>344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344</v>
      </c>
      <c r="AJ92" s="45" t="s">
        <v>344</v>
      </c>
      <c r="AK92" s="45" t="s">
        <v>344</v>
      </c>
      <c r="AL92" s="45" t="s">
        <v>344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344</v>
      </c>
      <c r="R93" s="45" t="s">
        <v>344</v>
      </c>
      <c r="S93" s="45" t="s">
        <v>344</v>
      </c>
      <c r="T93" s="45" t="s">
        <v>344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344</v>
      </c>
      <c r="AJ93" s="45" t="s">
        <v>344</v>
      </c>
      <c r="AK93" s="45" t="s">
        <v>344</v>
      </c>
      <c r="AL93" s="45" t="s">
        <v>344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344</v>
      </c>
      <c r="R94" s="45" t="s">
        <v>344</v>
      </c>
      <c r="S94" s="45" t="s">
        <v>344</v>
      </c>
      <c r="T94" s="45" t="s">
        <v>344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344</v>
      </c>
      <c r="AJ94" s="45" t="s">
        <v>344</v>
      </c>
      <c r="AK94" s="45" t="s">
        <v>344</v>
      </c>
      <c r="AL94" s="45" t="s">
        <v>344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344</v>
      </c>
      <c r="S95" s="45" t="s">
        <v>344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344</v>
      </c>
      <c r="AK95" s="45" t="s">
        <v>344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344</v>
      </c>
      <c r="S96" s="45" t="s">
        <v>344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344</v>
      </c>
      <c r="AK96" s="45" t="s">
        <v>344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344</v>
      </c>
      <c r="S97" s="45" t="s">
        <v>344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344</v>
      </c>
      <c r="AK97" s="45" t="s">
        <v>344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344</v>
      </c>
      <c r="R98" s="45" t="s">
        <v>344</v>
      </c>
      <c r="S98" s="45" t="s">
        <v>344</v>
      </c>
      <c r="T98" s="45" t="s">
        <v>344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344</v>
      </c>
      <c r="AJ98" s="45" t="s">
        <v>344</v>
      </c>
      <c r="AK98" s="45" t="s">
        <v>344</v>
      </c>
      <c r="AL98" s="45" t="s">
        <v>344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344</v>
      </c>
      <c r="R99" s="45" t="s">
        <v>344</v>
      </c>
      <c r="S99" s="45" t="s">
        <v>344</v>
      </c>
      <c r="T99" s="45" t="s">
        <v>344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344</v>
      </c>
      <c r="AJ99" s="45" t="s">
        <v>344</v>
      </c>
      <c r="AK99" s="45" t="s">
        <v>344</v>
      </c>
      <c r="AL99" s="45" t="s">
        <v>344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344</v>
      </c>
      <c r="S100" s="45" t="s">
        <v>344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344</v>
      </c>
      <c r="AK100" s="45" t="s">
        <v>344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344</v>
      </c>
      <c r="S101" s="45" t="s">
        <v>344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344</v>
      </c>
      <c r="AK101" s="45" t="s">
        <v>344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344</v>
      </c>
      <c r="R102" s="45" t="s">
        <v>344</v>
      </c>
      <c r="S102" s="45" t="s">
        <v>344</v>
      </c>
      <c r="T102" s="45" t="s">
        <v>344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344</v>
      </c>
      <c r="AJ102" s="45" t="s">
        <v>344</v>
      </c>
      <c r="AK102" s="45" t="s">
        <v>344</v>
      </c>
      <c r="AL102" s="45" t="s">
        <v>344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344</v>
      </c>
      <c r="R103" s="45" t="s">
        <v>344</v>
      </c>
      <c r="S103" s="45" t="s">
        <v>344</v>
      </c>
      <c r="T103" s="45" t="s">
        <v>344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344</v>
      </c>
      <c r="AJ103" s="45" t="s">
        <v>344</v>
      </c>
      <c r="AK103" s="45" t="s">
        <v>344</v>
      </c>
      <c r="AL103" s="45" t="s">
        <v>344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344</v>
      </c>
      <c r="R104" s="45" t="s">
        <v>344</v>
      </c>
      <c r="S104" s="45" t="s">
        <v>344</v>
      </c>
      <c r="T104" s="45" t="s">
        <v>344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344</v>
      </c>
      <c r="AJ104" s="45" t="s">
        <v>344</v>
      </c>
      <c r="AK104" s="45" t="s">
        <v>344</v>
      </c>
      <c r="AL104" s="45" t="s">
        <v>344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344</v>
      </c>
      <c r="S105" s="45" t="s">
        <v>344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344</v>
      </c>
      <c r="AK105" s="45" t="s">
        <v>344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344</v>
      </c>
      <c r="R106" s="45" t="s">
        <v>344</v>
      </c>
      <c r="S106" s="45" t="s">
        <v>344</v>
      </c>
      <c r="T106" s="45" t="s">
        <v>344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344</v>
      </c>
      <c r="AJ106" s="45" t="s">
        <v>344</v>
      </c>
      <c r="AK106" s="45" t="s">
        <v>344</v>
      </c>
      <c r="AL106" s="45" t="s">
        <v>344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344</v>
      </c>
      <c r="R107" s="45" t="s">
        <v>344</v>
      </c>
      <c r="S107" s="45" t="s">
        <v>344</v>
      </c>
      <c r="T107" s="45" t="s">
        <v>344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344</v>
      </c>
      <c r="AJ107" s="45" t="s">
        <v>344</v>
      </c>
      <c r="AK107" s="45" t="s">
        <v>344</v>
      </c>
      <c r="AL107" s="45" t="s">
        <v>344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344</v>
      </c>
      <c r="R108" s="45" t="s">
        <v>344</v>
      </c>
      <c r="S108" s="45" t="s">
        <v>344</v>
      </c>
      <c r="T108" s="45" t="s">
        <v>344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344</v>
      </c>
      <c r="AJ108" s="45" t="s">
        <v>344</v>
      </c>
      <c r="AK108" s="45" t="s">
        <v>344</v>
      </c>
      <c r="AL108" s="45" t="s">
        <v>344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344</v>
      </c>
      <c r="R109" s="45" t="s">
        <v>344</v>
      </c>
      <c r="S109" s="45" t="s">
        <v>344</v>
      </c>
      <c r="T109" s="45" t="s">
        <v>344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344</v>
      </c>
      <c r="AJ109" s="45" t="s">
        <v>344</v>
      </c>
      <c r="AK109" s="45" t="s">
        <v>344</v>
      </c>
      <c r="AL109" s="45" t="s">
        <v>344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344</v>
      </c>
      <c r="S110" s="45" t="s">
        <v>344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344</v>
      </c>
      <c r="AK110" s="45" t="s">
        <v>344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344</v>
      </c>
      <c r="S111" s="45" t="s">
        <v>344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344</v>
      </c>
      <c r="AK111" s="45" t="s">
        <v>344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344</v>
      </c>
      <c r="S112" s="45" t="s">
        <v>344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344</v>
      </c>
      <c r="AK112" s="45" t="s">
        <v>344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344</v>
      </c>
      <c r="R113" s="45" t="s">
        <v>344</v>
      </c>
      <c r="S113" s="45" t="s">
        <v>344</v>
      </c>
      <c r="T113" s="45" t="s">
        <v>344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344</v>
      </c>
      <c r="AJ113" s="45" t="s">
        <v>344</v>
      </c>
      <c r="AK113" s="45" t="s">
        <v>344</v>
      </c>
      <c r="AL113" s="45" t="s">
        <v>344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344</v>
      </c>
      <c r="S114" s="45" t="s">
        <v>344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344</v>
      </c>
      <c r="AK114" s="45" t="s">
        <v>344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344</v>
      </c>
      <c r="S115" s="45" t="s">
        <v>344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344</v>
      </c>
      <c r="AK115" s="45" t="s">
        <v>344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344</v>
      </c>
      <c r="S116" s="45" t="s">
        <v>344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344</v>
      </c>
      <c r="AK116" s="45" t="s">
        <v>344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344</v>
      </c>
      <c r="S117" s="45" t="s">
        <v>344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344</v>
      </c>
      <c r="AK117" s="45" t="s">
        <v>344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344</v>
      </c>
      <c r="S118" s="45" t="s">
        <v>344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344</v>
      </c>
      <c r="AK118" s="45" t="s">
        <v>344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344</v>
      </c>
      <c r="R119" s="45" t="s">
        <v>344</v>
      </c>
      <c r="S119" s="45" t="s">
        <v>344</v>
      </c>
      <c r="T119" s="45" t="s">
        <v>344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344</v>
      </c>
      <c r="AJ119" s="45" t="s">
        <v>344</v>
      </c>
      <c r="AK119" s="45" t="s">
        <v>344</v>
      </c>
      <c r="AL119" s="45" t="s">
        <v>344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344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344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344</v>
      </c>
      <c r="T121" s="45" t="s">
        <v>344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344</v>
      </c>
      <c r="AL121" s="45" t="s">
        <v>344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344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344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344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344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344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344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344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344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344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344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344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344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344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344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344</v>
      </c>
      <c r="R129" s="45" t="s">
        <v>344</v>
      </c>
      <c r="S129" s="45" t="s">
        <v>344</v>
      </c>
      <c r="T129" s="45" t="s">
        <v>344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344</v>
      </c>
      <c r="AJ129" s="45" t="s">
        <v>344</v>
      </c>
      <c r="AK129" s="45" t="s">
        <v>344</v>
      </c>
      <c r="AL129" s="45" t="s">
        <v>344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344</v>
      </c>
      <c r="S130" s="45" t="s">
        <v>344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344</v>
      </c>
      <c r="AK130" s="45" t="s">
        <v>344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344</v>
      </c>
      <c r="T131" s="45" t="s">
        <v>344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344</v>
      </c>
      <c r="AL131" s="45" t="s">
        <v>344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344</v>
      </c>
      <c r="T132" s="45" t="s">
        <v>344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344</v>
      </c>
      <c r="AL132" s="45" t="s">
        <v>344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344</v>
      </c>
      <c r="T133" s="45" t="s">
        <v>344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344</v>
      </c>
      <c r="AL133" s="45" t="s">
        <v>344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344</v>
      </c>
      <c r="R134" s="45" t="s">
        <v>344</v>
      </c>
      <c r="S134" s="45" t="s">
        <v>344</v>
      </c>
      <c r="T134" s="45" t="s">
        <v>344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344</v>
      </c>
      <c r="AJ134" s="45" t="s">
        <v>344</v>
      </c>
      <c r="AK134" s="45" t="s">
        <v>344</v>
      </c>
      <c r="AL134" s="45" t="s">
        <v>344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344</v>
      </c>
      <c r="R135" s="45" t="s">
        <v>344</v>
      </c>
      <c r="S135" s="45" t="s">
        <v>344</v>
      </c>
      <c r="T135" s="45" t="s">
        <v>344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344</v>
      </c>
      <c r="AJ135" s="45" t="s">
        <v>344</v>
      </c>
      <c r="AK135" s="45" t="s">
        <v>344</v>
      </c>
      <c r="AL135" s="45" t="s">
        <v>344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344</v>
      </c>
      <c r="S136" s="45" t="s">
        <v>344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344</v>
      </c>
      <c r="AK136" s="45" t="s">
        <v>344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344</v>
      </c>
      <c r="S137" s="45" t="s">
        <v>344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344</v>
      </c>
      <c r="AK137" s="45" t="s">
        <v>344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344</v>
      </c>
      <c r="R138" s="45" t="s">
        <v>344</v>
      </c>
      <c r="S138" s="45" t="s">
        <v>344</v>
      </c>
      <c r="T138" s="45" t="s">
        <v>344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344</v>
      </c>
      <c r="AJ138" s="45" t="s">
        <v>344</v>
      </c>
      <c r="AK138" s="45" t="s">
        <v>344</v>
      </c>
      <c r="AL138" s="45" t="s">
        <v>344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344</v>
      </c>
      <c r="S139" s="45" t="s">
        <v>344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344</v>
      </c>
      <c r="AK139" s="45" t="s">
        <v>344</v>
      </c>
      <c r="AL139" s="45">
        <v>0.65659999999999996</v>
      </c>
      <c r="AM139" s="45">
        <v>22.938099999999999</v>
      </c>
    </row>
    <row r="140" spans="1:39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344</v>
      </c>
      <c r="S140" s="45" t="s">
        <v>344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344</v>
      </c>
      <c r="AK140" s="45" t="s">
        <v>344</v>
      </c>
      <c r="AL140" s="45">
        <v>6.2530999999999999</v>
      </c>
      <c r="AM140" s="45">
        <v>21.773</v>
      </c>
    </row>
    <row r="141" spans="1:39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344</v>
      </c>
      <c r="S141" s="45" t="s">
        <v>344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344</v>
      </c>
      <c r="AK141" s="45" t="s">
        <v>344</v>
      </c>
      <c r="AL141" s="45">
        <v>5.4010999999999996</v>
      </c>
      <c r="AM141" s="45">
        <v>21.686399999999999</v>
      </c>
    </row>
    <row r="142" spans="1:39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344</v>
      </c>
      <c r="S142" s="45" t="s">
        <v>344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344</v>
      </c>
      <c r="AK142" s="45" t="s">
        <v>344</v>
      </c>
      <c r="AL142" s="45">
        <v>3.6848999999999998</v>
      </c>
      <c r="AM142" s="45">
        <v>20.037299999999998</v>
      </c>
    </row>
    <row r="143" spans="1:39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344</v>
      </c>
      <c r="T143" s="45" t="s">
        <v>344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344</v>
      </c>
      <c r="AL143" s="45" t="s">
        <v>344</v>
      </c>
      <c r="AM143" s="45">
        <v>19.926500000000001</v>
      </c>
    </row>
    <row r="144" spans="1:39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344</v>
      </c>
      <c r="S144" s="45" t="s">
        <v>344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344</v>
      </c>
      <c r="AK144" s="45" t="s">
        <v>344</v>
      </c>
      <c r="AL144" s="45">
        <v>7.6852</v>
      </c>
      <c r="AM144" s="45">
        <v>22.485399999999998</v>
      </c>
    </row>
    <row r="145" spans="1:39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344</v>
      </c>
      <c r="S145" s="45" t="s">
        <v>344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344</v>
      </c>
      <c r="AK145" s="45" t="s">
        <v>344</v>
      </c>
      <c r="AL145" s="45">
        <v>0</v>
      </c>
      <c r="AM145" s="45">
        <v>22.448499999999999</v>
      </c>
    </row>
    <row r="146" spans="1:39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344</v>
      </c>
      <c r="R146" s="45" t="s">
        <v>344</v>
      </c>
      <c r="S146" s="45" t="s">
        <v>344</v>
      </c>
      <c r="T146" s="45" t="s">
        <v>344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344</v>
      </c>
      <c r="AJ146" s="45" t="s">
        <v>344</v>
      </c>
      <c r="AK146" s="45" t="s">
        <v>344</v>
      </c>
      <c r="AL146" s="45" t="s">
        <v>344</v>
      </c>
      <c r="AM146" s="45">
        <v>17.9284</v>
      </c>
    </row>
    <row r="147" spans="1:39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344</v>
      </c>
      <c r="S147" s="45" t="s">
        <v>344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344</v>
      </c>
      <c r="AK147" s="45" t="s">
        <v>344</v>
      </c>
      <c r="AL147" s="45">
        <v>10.170500000000001</v>
      </c>
      <c r="AM147" s="45">
        <v>19.528600000000001</v>
      </c>
    </row>
    <row r="148" spans="1:39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344</v>
      </c>
      <c r="S148" s="45" t="s">
        <v>344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344</v>
      </c>
      <c r="AK148" s="45" t="s">
        <v>344</v>
      </c>
      <c r="AL148" s="45">
        <v>5.1303999999999998</v>
      </c>
      <c r="AM148" s="45">
        <v>17.676300000000001</v>
      </c>
    </row>
    <row r="149" spans="1:39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344</v>
      </c>
      <c r="S149" s="45" t="s">
        <v>344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344</v>
      </c>
      <c r="AK149" s="45" t="s">
        <v>344</v>
      </c>
      <c r="AL149" s="45">
        <v>5.4755000000000003</v>
      </c>
      <c r="AM149" s="45">
        <v>14.392200000000001</v>
      </c>
    </row>
    <row r="150" spans="1:39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344</v>
      </c>
      <c r="S150" s="45" t="s">
        <v>344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344</v>
      </c>
      <c r="AK150" s="45" t="s">
        <v>344</v>
      </c>
      <c r="AL150" s="45">
        <v>5.0082000000000004</v>
      </c>
      <c r="AM150" s="45">
        <v>22.7117</v>
      </c>
    </row>
    <row r="151" spans="1:39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344</v>
      </c>
      <c r="S151" s="45" t="s">
        <v>344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344</v>
      </c>
      <c r="AK151" s="45" t="s">
        <v>344</v>
      </c>
      <c r="AL151" s="45">
        <v>6.2481</v>
      </c>
      <c r="AM151" s="45">
        <v>21.031099999999999</v>
      </c>
    </row>
    <row r="152" spans="1:39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344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344</v>
      </c>
      <c r="AL152" s="45">
        <v>2.3426</v>
      </c>
      <c r="AM152" s="45">
        <v>19.103999999999999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344</v>
      </c>
    </row>
    <row r="146" spans="1:16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344</v>
      </c>
    </row>
    <row r="146" spans="1:16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218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>
      <c r="A141" s="48">
        <v>44501</v>
      </c>
      <c r="B141" s="147">
        <v>2</v>
      </c>
      <c r="C141" s="147">
        <v>4</v>
      </c>
      <c r="D141" s="19">
        <v>499</v>
      </c>
    </row>
    <row r="142" spans="1:4">
      <c r="A142" s="48">
        <v>44531</v>
      </c>
      <c r="B142" s="147">
        <v>2</v>
      </c>
      <c r="C142" s="147">
        <v>4</v>
      </c>
      <c r="D142" s="19">
        <v>499</v>
      </c>
    </row>
    <row r="143" spans="1:4">
      <c r="A143" s="48">
        <v>44562</v>
      </c>
      <c r="B143" s="147">
        <v>2</v>
      </c>
      <c r="C143" s="147">
        <v>4</v>
      </c>
      <c r="D143" s="19">
        <v>499</v>
      </c>
    </row>
    <row r="144" spans="1:4">
      <c r="A144" s="48">
        <v>44593</v>
      </c>
      <c r="B144" s="147">
        <v>2</v>
      </c>
      <c r="C144" s="147">
        <v>4</v>
      </c>
      <c r="D144" s="19">
        <v>499</v>
      </c>
    </row>
    <row r="145" spans="1:4">
      <c r="A145" s="48">
        <v>44621</v>
      </c>
      <c r="B145" s="147">
        <v>2</v>
      </c>
      <c r="C145" s="147">
        <v>4</v>
      </c>
      <c r="D145" s="19">
        <v>478</v>
      </c>
    </row>
    <row r="146" spans="1:4">
      <c r="A146" s="48">
        <v>44652</v>
      </c>
      <c r="B146" s="147">
        <v>2</v>
      </c>
      <c r="C146" s="147">
        <v>4</v>
      </c>
      <c r="D146" s="19">
        <v>478</v>
      </c>
    </row>
    <row r="147" spans="1:4">
      <c r="A147" s="48">
        <v>44682</v>
      </c>
      <c r="B147" s="147">
        <v>2</v>
      </c>
      <c r="C147" s="147">
        <v>3</v>
      </c>
      <c r="D147" s="19">
        <v>478</v>
      </c>
    </row>
    <row r="148" spans="1:4">
      <c r="A148" s="48">
        <v>44713</v>
      </c>
      <c r="B148" s="147">
        <v>2</v>
      </c>
      <c r="C148" s="147">
        <v>3</v>
      </c>
      <c r="D148" s="19">
        <v>437</v>
      </c>
    </row>
    <row r="149" spans="1:4">
      <c r="A149" s="48">
        <v>44743</v>
      </c>
      <c r="B149" s="147">
        <v>2</v>
      </c>
      <c r="C149" s="147">
        <v>3</v>
      </c>
      <c r="D149" s="19">
        <v>437</v>
      </c>
    </row>
    <row r="150" spans="1:4">
      <c r="A150" s="48">
        <v>44774</v>
      </c>
      <c r="B150" s="147">
        <v>2</v>
      </c>
      <c r="C150" s="147">
        <v>3</v>
      </c>
      <c r="D150" s="19">
        <v>437</v>
      </c>
    </row>
    <row r="151" spans="1:4">
      <c r="A151" s="48">
        <v>44805</v>
      </c>
      <c r="B151" s="147">
        <v>2</v>
      </c>
      <c r="C151" s="147">
        <v>3</v>
      </c>
      <c r="D151" s="19">
        <v>421</v>
      </c>
    </row>
    <row r="152" spans="1:4">
      <c r="A152" s="48">
        <v>44835</v>
      </c>
      <c r="B152" s="147">
        <v>2</v>
      </c>
      <c r="C152" s="147">
        <v>3</v>
      </c>
      <c r="D152" s="19">
        <v>421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175</v>
      </c>
      <c r="B1" s="51">
        <v>2022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44835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235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2022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780807.86916430003</v>
      </c>
      <c r="C11" s="77">
        <f>IF(ISERROR(VLOOKUP($A$6,'Кредити НФК'!$A$10:$M$200,2,0)),"–",VLOOKUP($A$6,'Кредити НФК'!$A$10:$M$200,2,0))</f>
        <v>30069.421837059999</v>
      </c>
      <c r="D11" s="78">
        <f t="shared" ref="D11:D16" si="0">IF(ISERROR(C11/B11*100),"–",C11/B11*100)</f>
        <v>3.8510654188518041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7.1513333898326863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11.391244018413758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-2.1990716552848113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518708.14917640999</v>
      </c>
      <c r="C12" s="77">
        <f>IF(ISERROR(VLOOKUP($A$6,'Кредити НФК'!$A$10:$M$200,6,0)),"–",VLOOKUP($A$6,'Кредити НФК'!$A$10:$M$200,6,0))</f>
        <v>19375.60542367</v>
      </c>
      <c r="D12" s="78">
        <f t="shared" si="0"/>
        <v>3.7353578220110926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10.440430467232048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16.610545811963661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-1.269498567187739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262099.71998789001</v>
      </c>
      <c r="C13" s="77">
        <f>IF(ISERROR(VLOOKUP($A$6,'Кредити НФК'!$A$10:$M$200,10,0)),"–",VLOOKUP($A$6,'Кредити НФК'!$A$10:$M$200,10,0))</f>
        <v>10693.816413390001</v>
      </c>
      <c r="D13" s="78">
        <f t="shared" si="0"/>
        <v>4.0800564052048953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1.6654742794515158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3.0355196599668659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-3.8394784781984299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238427.47525789999</v>
      </c>
      <c r="C14" s="77">
        <f>IF(ISERROR(VLOOKUP($A$6,'Кредити ДГ'!$A$10:$M$200,2,0)),"–",VLOOKUP($A$6,'Кредити ДГ'!$A$10:$M$200,2,0))</f>
        <v>10441.110871360001</v>
      </c>
      <c r="D14" s="78">
        <f t="shared" si="0"/>
        <v>4.3791559089681913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6.0055874313912767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2.5598873988860191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-1.0086034588211845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215289.62057515001</v>
      </c>
      <c r="C15" s="77">
        <f>IF(ISERROR(VLOOKUP($A$6,'Кредити ДГ'!$A$10:$M$200,6,0)),"–",VLOOKUP($A$6,'Кредити ДГ'!$A$10:$M$200,6,0))</f>
        <v>8899.4887120000003</v>
      </c>
      <c r="D15" s="78">
        <f t="shared" si="0"/>
        <v>4.1337286434082889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4.1024698656131164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4.8345493992329125E-2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-1.1534054452154123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23137.854682749999</v>
      </c>
      <c r="C16" s="84">
        <f>IF(ISERROR(VLOOKUP($A$6,'Кредити ДГ'!$A$10:$M$200,10,0)),"–",VLOOKUP($A$6,'Кредити ДГ'!$A$10:$M$200,10,0))</f>
        <v>1541.6221593600001</v>
      </c>
      <c r="D16" s="85">
        <f t="shared" si="0"/>
        <v>6.6627705139376134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18.512684883623052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19.941361436899669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-0.16432505870047009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656453.55709944002</v>
      </c>
      <c r="C18" s="77">
        <f>IF(ISERROR(VLOOKUP($A$6,'Депозити НФК'!$A$10:$S$200,2,0)),"–",VLOOKUP($A$6,'Депозити НФК'!$A$10:$S$200,2,0))</f>
        <v>32059.913160470001</v>
      </c>
      <c r="D18" s="78">
        <f>IF(ISERROR(C18/B18*100),"–",C18/B18*100)</f>
        <v>4.8838052309637412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25.135562196454117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-9.0818333010796835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7.0979769326057038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433142.35342066997</v>
      </c>
      <c r="C19" s="77">
        <f>IF(ISERROR(VLOOKUP($A$6,'Депозити НФК'!$A$10:$S$200,8,0)),"–",VLOOKUP($A$6,'Депозити НФК'!$A$10:$S$200,8,0))</f>
        <v>17385.95027542</v>
      </c>
      <c r="D19" s="78">
        <f t="shared" ref="D19:D23" si="1">IF(ISERROR(C19/B19*100),"–",C19/B19*100)</f>
        <v>4.013911393821763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18.614016785250698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-29.932416566967291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6.3864395512930088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223311.20367876999</v>
      </c>
      <c r="C20" s="77">
        <f>IF(ISERROR(VLOOKUP($A$6,'Депозити НФК'!$A$10:$S$200,14,0)),"–",VLOOKUP($A$6,'Депозити НФК'!$A$10:$S$200,14,0))</f>
        <v>14673.962885049999</v>
      </c>
      <c r="D20" s="78">
        <f t="shared" si="1"/>
        <v>6.5710822579946715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33.855250000554037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40.430523730747325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7.9534354031110439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963991.10576274991</v>
      </c>
      <c r="C21" s="77">
        <f>IF(ISERROR(VLOOKUP($A$6,'Депозити ДГ'!$A$10:$S$200,2,0)),"–",VLOOKUP($A$6,'Депозити ДГ'!$A$10:$S$200,2,0))</f>
        <v>49659.295618770004</v>
      </c>
      <c r="D21" s="78">
        <f t="shared" si="1"/>
        <v>5.1514267426230562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14.895998653612665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10.118348724215423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6.1598332410454759E-2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597098.25050840992</v>
      </c>
      <c r="C22" s="77">
        <f>IF(ISERROR(VLOOKUP($A$6,'Депозити ДГ'!$A$10:$S$200,8,0)),"–",VLOOKUP($A$6,'Депозити ДГ'!$A$10:$S$200,8,0))</f>
        <v>23746.37785243</v>
      </c>
      <c r="D22" s="78">
        <f t="shared" si="1"/>
        <v>3.9769632271088931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17.913991948400863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9.1140399197650481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-6.7063251918852984E-4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366892.8552543401</v>
      </c>
      <c r="C23" s="84">
        <f>IF(ISERROR(VLOOKUP($A$6,'Депозити ДГ'!$A$10:$S$200,14,0)),"–",VLOOKUP($A$6,'Депозити ДГ'!$A$10:$S$200,14,0))</f>
        <v>25912.917766340001</v>
      </c>
      <c r="D23" s="85">
        <f t="shared" si="1"/>
        <v>7.0628025035746358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12.262881570370695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11.055060640499022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0.11872921653264257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16.5001</v>
      </c>
      <c r="F28" s="79">
        <f>IF(ISERROR(VLOOKUP($A$6,'% ставки за кредитами НФК'!$A$10:$S$200,2,0)),"–",VLOOKUP($A$6,'% ставки за кредитами НФК'!$A$10:$S$200,2,0))</f>
        <v>14.5952</v>
      </c>
      <c r="G28" s="79">
        <f>IF(ISERROR(IF(F28=0,"–",F28-E28)),"–",IF(F28=0,"–",F28-E28))</f>
        <v>-1.9048999999999996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19.6172</v>
      </c>
      <c r="F29" s="79">
        <f>IF(ISERROR(VLOOKUP($A$6,'% ставки за кредитами НФК'!$A$10:$S$200,8,0)),"–",VLOOKUP($A$6,'% ставки за кредитами НФК'!$A$10:$S$200,8,0))</f>
        <v>18.454599999999999</v>
      </c>
      <c r="G29" s="79">
        <f t="shared" ref="G29:G37" si="2">IF(ISERROR(IF(F29=0,"–",F29-E29)),"–",IF(F29=0,"–",F29-E29))</f>
        <v>-1.1626000000000012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19.796399999999998</v>
      </c>
      <c r="F30" s="79">
        <f>IF(ISERROR(VLOOKUP($A$6,'% ставки за кредитами НФК'!$A$10:$S$200,10,0)),"–",VLOOKUP($A$6,'% ставки за кредитами НФК'!$A$10:$S$200,10,0))</f>
        <v>18.4299</v>
      </c>
      <c r="G30" s="79">
        <f t="shared" si="2"/>
        <v>-1.3664999999999985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5.9531000000000001</v>
      </c>
      <c r="F31" s="79">
        <f>IF(ISERROR(VLOOKUP($A$6,'% ставки за кредитами НФК'!$A$10:$S$200,14,0)),"–",VLOOKUP($A$6,'% ставки за кредитами НФК'!$A$10:$S$200,14,0))</f>
        <v>5.2835999999999999</v>
      </c>
      <c r="G31" s="79">
        <f t="shared" si="2"/>
        <v>-0.66950000000000021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5.9679000000000002</v>
      </c>
      <c r="F32" s="79">
        <f>IF(ISERROR(VLOOKUP($A$6,'% ставки за кредитами НФК'!$A$10:$S$200,16,0)),"–",VLOOKUP($A$6,'% ставки за кредитами НФК'!$A$10:$S$200,16,0))</f>
        <v>5.2835999999999999</v>
      </c>
      <c r="G32" s="79">
        <f t="shared" si="2"/>
        <v>-0.68430000000000035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32.267800000000001</v>
      </c>
      <c r="F33" s="79">
        <f>IF(ISERROR(VLOOKUP($A$6,'% ставки за кредитами ДГ'!$A$10:$S$200,2,0)),"–",VLOOKUP($A$6,'% ставки за кредитами ДГ'!$A$10:$S$200,2,0))</f>
        <v>37.635800000000003</v>
      </c>
      <c r="G33" s="79">
        <f t="shared" si="2"/>
        <v>5.3680000000000021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32.279899999999998</v>
      </c>
      <c r="F34" s="79">
        <f>IF(ISERROR(VLOOKUP($A$6,'% ставки за кредитами ДГ'!$A$10:$S$200,8,0)),"–",VLOOKUP($A$6,'% ставки за кредитами ДГ'!$A$10:$S$200,8,0))</f>
        <v>37.703400000000002</v>
      </c>
      <c r="G34" s="79">
        <f t="shared" si="2"/>
        <v>5.4235000000000042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36.929099999999998</v>
      </c>
      <c r="F35" s="79">
        <f>IF(ISERROR(VLOOKUP($A$6,'% ставки за кредитами ДГ'!$A$10:$S$200,10,0)),"–",VLOOKUP($A$6,'% ставки за кредитами ДГ'!$A$10:$S$200,10,0))</f>
        <v>37.4694</v>
      </c>
      <c r="G35" s="79">
        <f t="shared" si="2"/>
        <v>0.540300000000002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25.384499999999999</v>
      </c>
      <c r="F36" s="79">
        <f>IF(ISERROR(VLOOKUP($A$6,'% ставки за кредитами ДГ'!$A$10:$S$200,14,0)),"–",VLOOKUP($A$6,'% ставки за кредитами ДГ'!$A$10:$S$200,14,0))</f>
        <v>33.664499999999997</v>
      </c>
      <c r="G36" s="79">
        <f t="shared" si="2"/>
        <v>8.2799999999999976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4.5465</v>
      </c>
      <c r="F37" s="86">
        <f>IF(ISERROR(VLOOKUP($A$6,'% ставки за кредитами ДГ'!$A$10:$S$200,16,0)),"–",VLOOKUP($A$6,'% ставки за кредитами ДГ'!$A$10:$S$200,16,0))</f>
        <v>2.3454999999999999</v>
      </c>
      <c r="G37" s="86">
        <f t="shared" si="2"/>
        <v>-2.2010000000000001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8.8080999999999996</v>
      </c>
      <c r="F39" s="79">
        <f>IF(ISERROR(VLOOKUP($A$6,'% ставки за депозитами НФК'!$A$10:$P$200,2,0)),"–",VLOOKUP($A$6,'% ставки за депозитами НФК'!$A$10:$P$200,2,0))</f>
        <v>10.3262</v>
      </c>
      <c r="G39" s="79">
        <f>IF(ISERROR(IF(F39=0,"–",F39-E39)),"–",IF(F39=0,"–",F39-E39))</f>
        <v>1.5181000000000004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8.9715000000000007</v>
      </c>
      <c r="F40" s="79">
        <f>IF(ISERROR(VLOOKUP($A$6,'% ставки за депозитами НФК'!$A$10:$P$200,7,0)),"–",VLOOKUP($A$6,'% ставки за депозитами НФК'!$A$10:$P$200,7,0))</f>
        <v>11.2967</v>
      </c>
      <c r="G40" s="79">
        <f t="shared" ref="G40:G44" si="3">IF(ISERROR(IF(F40=0,"–",F40-E40)),"–",IF(F40=0,"–",F40-E40))</f>
        <v>2.3251999999999988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1.3329</v>
      </c>
      <c r="F41" s="79">
        <f>IF(ISERROR(VLOOKUP($A$6,'% ставки за депозитами НФК'!$A$10:$P$200,12,0)),"–",VLOOKUP($A$6,'% ставки за депозитами НФК'!$A$10:$P$200,12,0))</f>
        <v>2.6265999999999998</v>
      </c>
      <c r="G41" s="79">
        <f t="shared" si="3"/>
        <v>1.2936999999999999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5.8095999999999997</v>
      </c>
      <c r="F42" s="79">
        <f>IF(ISERROR(VLOOKUP($A$6,'% ставки за депозитами ДГ'!$A$10:$P$200,2,0)),"–",VLOOKUP($A$6,'% ставки за депозитами ДГ'!$A$10:$P$200,2,0))</f>
        <v>5.5537000000000001</v>
      </c>
      <c r="G42" s="79">
        <f t="shared" si="3"/>
        <v>-0.25589999999999957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9.2348999999999997</v>
      </c>
      <c r="F43" s="79">
        <f>IF(ISERROR(VLOOKUP($A$6,'% ставки за депозитами ДГ'!$A$10:$P$200,7,0)),"–",VLOOKUP($A$6,'% ставки за депозитами ДГ'!$A$10:$P$200,7,0))</f>
        <v>10.1998</v>
      </c>
      <c r="G43" s="79">
        <f t="shared" si="3"/>
        <v>0.96490000000000009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0.70850000000000002</v>
      </c>
      <c r="F44" s="86">
        <f>IF(ISERROR(VLOOKUP($A$6,'% ставки за депозитами ДГ'!$A$10:$P$200,12,0)),"–",VLOOKUP($A$6,'% ставки за депозитами ДГ'!$A$10:$P$200,12,0))</f>
        <v>0.96709999999999996</v>
      </c>
      <c r="G44" s="86">
        <f t="shared" si="3"/>
        <v>0.25859999999999994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421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343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 t="s">
        <v>273</v>
      </c>
      <c r="B10" s="156" t="s">
        <v>200</v>
      </c>
      <c r="C10" s="161">
        <v>322313</v>
      </c>
      <c r="D10" s="162">
        <v>46</v>
      </c>
      <c r="E10" s="163">
        <v>3</v>
      </c>
    </row>
    <row r="11" spans="1:16" s="1" customFormat="1">
      <c r="A11" s="154" t="s">
        <v>274</v>
      </c>
      <c r="B11" s="156" t="s">
        <v>201</v>
      </c>
      <c r="C11" s="161">
        <v>300465</v>
      </c>
      <c r="D11" s="162">
        <v>1237</v>
      </c>
      <c r="E11" s="163">
        <v>89</v>
      </c>
    </row>
    <row r="12" spans="1:16" s="1" customFormat="1">
      <c r="A12" s="154" t="s">
        <v>275</v>
      </c>
      <c r="B12" s="156" t="s">
        <v>221</v>
      </c>
      <c r="C12" s="161">
        <v>300119</v>
      </c>
      <c r="D12" s="162">
        <v>29</v>
      </c>
      <c r="E12" s="163">
        <v>4</v>
      </c>
    </row>
    <row r="13" spans="1:16" s="1" customFormat="1">
      <c r="A13" s="154" t="s">
        <v>276</v>
      </c>
      <c r="B13" s="156" t="s">
        <v>202</v>
      </c>
      <c r="C13" s="161">
        <v>300335</v>
      </c>
      <c r="D13" s="162">
        <v>357</v>
      </c>
      <c r="E13" s="163">
        <v>26</v>
      </c>
    </row>
    <row r="14" spans="1:16" s="1" customFormat="1">
      <c r="A14" s="154" t="s">
        <v>277</v>
      </c>
      <c r="B14" s="156" t="s">
        <v>203</v>
      </c>
      <c r="C14" s="161">
        <v>320940</v>
      </c>
      <c r="D14" s="162">
        <v>2</v>
      </c>
      <c r="E14" s="163">
        <v>0</v>
      </c>
    </row>
    <row r="15" spans="1:16" s="1" customFormat="1">
      <c r="A15" s="154" t="s">
        <v>278</v>
      </c>
      <c r="B15" s="156" t="s">
        <v>268</v>
      </c>
      <c r="C15" s="161">
        <v>305299</v>
      </c>
      <c r="D15" s="162">
        <v>1294</v>
      </c>
      <c r="E15" s="163">
        <v>81</v>
      </c>
    </row>
    <row r="16" spans="1:16" s="1" customFormat="1">
      <c r="A16" s="154" t="s">
        <v>279</v>
      </c>
      <c r="B16" s="156" t="s">
        <v>204</v>
      </c>
      <c r="C16" s="161">
        <v>353100</v>
      </c>
      <c r="D16" s="162">
        <v>17</v>
      </c>
      <c r="E16" s="163">
        <v>0</v>
      </c>
    </row>
    <row r="17" spans="1:5" s="1" customFormat="1">
      <c r="A17" s="154" t="s">
        <v>280</v>
      </c>
      <c r="B17" s="156" t="s">
        <v>205</v>
      </c>
      <c r="C17" s="161">
        <v>339500</v>
      </c>
      <c r="D17" s="162">
        <v>89</v>
      </c>
      <c r="E17" s="163">
        <v>6</v>
      </c>
    </row>
    <row r="18" spans="1:5" s="1" customFormat="1">
      <c r="A18" s="154" t="s">
        <v>281</v>
      </c>
      <c r="B18" s="156" t="s">
        <v>237</v>
      </c>
      <c r="C18" s="161">
        <v>334840</v>
      </c>
      <c r="D18" s="162">
        <v>1</v>
      </c>
      <c r="E18" s="163">
        <v>0</v>
      </c>
    </row>
    <row r="19" spans="1:5" s="1" customFormat="1">
      <c r="A19" s="154" t="s">
        <v>282</v>
      </c>
      <c r="B19" s="156" t="s">
        <v>261</v>
      </c>
      <c r="C19" s="161">
        <v>325365</v>
      </c>
      <c r="D19" s="162">
        <v>64</v>
      </c>
      <c r="E19" s="163">
        <v>2</v>
      </c>
    </row>
    <row r="20" spans="1:5" s="1" customFormat="1">
      <c r="A20" s="154" t="s">
        <v>283</v>
      </c>
      <c r="B20" s="156" t="s">
        <v>267</v>
      </c>
      <c r="C20" s="161">
        <v>325268</v>
      </c>
      <c r="D20" s="162">
        <v>19</v>
      </c>
      <c r="E20" s="163">
        <v>0</v>
      </c>
    </row>
    <row r="21" spans="1:5" s="1" customFormat="1">
      <c r="A21" s="154" t="s">
        <v>284</v>
      </c>
      <c r="B21" s="156" t="s">
        <v>262</v>
      </c>
      <c r="C21" s="161">
        <v>325990</v>
      </c>
      <c r="D21" s="162">
        <v>9</v>
      </c>
      <c r="E21" s="163">
        <v>0</v>
      </c>
    </row>
    <row r="22" spans="1:5" s="1" customFormat="1">
      <c r="A22" s="154" t="s">
        <v>285</v>
      </c>
      <c r="B22" s="156" t="s">
        <v>238</v>
      </c>
      <c r="C22" s="161">
        <v>307770</v>
      </c>
      <c r="D22" s="162">
        <v>223</v>
      </c>
      <c r="E22" s="163">
        <v>13</v>
      </c>
    </row>
    <row r="23" spans="1:5" s="1" customFormat="1">
      <c r="A23" s="154" t="s">
        <v>286</v>
      </c>
      <c r="B23" s="156" t="s">
        <v>206</v>
      </c>
      <c r="C23" s="161">
        <v>313849</v>
      </c>
      <c r="D23" s="162">
        <v>27</v>
      </c>
      <c r="E23" s="163">
        <v>2</v>
      </c>
    </row>
    <row r="24" spans="1:5" s="1" customFormat="1">
      <c r="A24" s="154" t="s">
        <v>287</v>
      </c>
      <c r="B24" s="156" t="s">
        <v>219</v>
      </c>
      <c r="C24" s="161">
        <v>328168</v>
      </c>
      <c r="D24" s="162">
        <v>38</v>
      </c>
      <c r="E24" s="163">
        <v>23</v>
      </c>
    </row>
    <row r="25" spans="1:5" s="1" customFormat="1" ht="15" customHeight="1">
      <c r="A25" s="154" t="s">
        <v>288</v>
      </c>
      <c r="B25" s="156" t="s">
        <v>207</v>
      </c>
      <c r="C25" s="161">
        <v>328209</v>
      </c>
      <c r="D25" s="162">
        <v>50</v>
      </c>
      <c r="E25" s="163">
        <v>19</v>
      </c>
    </row>
    <row r="26" spans="1:5" s="1" customFormat="1">
      <c r="A26" s="154" t="s">
        <v>289</v>
      </c>
      <c r="B26" s="156" t="s">
        <v>222</v>
      </c>
      <c r="C26" s="161">
        <v>331489</v>
      </c>
      <c r="D26" s="162">
        <v>82</v>
      </c>
      <c r="E26" s="163">
        <v>3</v>
      </c>
    </row>
    <row r="27" spans="1:5" s="1" customFormat="1">
      <c r="A27" s="154" t="s">
        <v>290</v>
      </c>
      <c r="B27" s="156" t="s">
        <v>247</v>
      </c>
      <c r="C27" s="161">
        <v>334851</v>
      </c>
      <c r="D27" s="162">
        <v>224</v>
      </c>
      <c r="E27" s="163">
        <v>18</v>
      </c>
    </row>
    <row r="28" spans="1:5" s="1" customFormat="1">
      <c r="A28" s="154" t="s">
        <v>291</v>
      </c>
      <c r="B28" s="156" t="s">
        <v>239</v>
      </c>
      <c r="C28" s="161">
        <v>351607</v>
      </c>
      <c r="D28" s="162">
        <v>18</v>
      </c>
      <c r="E28" s="163">
        <v>1</v>
      </c>
    </row>
    <row r="29" spans="1:5" s="1" customFormat="1">
      <c r="A29" s="154" t="s">
        <v>292</v>
      </c>
      <c r="B29" s="156" t="s">
        <v>223</v>
      </c>
      <c r="C29" s="161">
        <v>351254</v>
      </c>
      <c r="D29" s="162">
        <v>8</v>
      </c>
      <c r="E29" s="163">
        <v>0</v>
      </c>
    </row>
    <row r="30" spans="1:5" s="1" customFormat="1">
      <c r="A30" s="154" t="s">
        <v>293</v>
      </c>
      <c r="B30" s="156" t="s">
        <v>240</v>
      </c>
      <c r="C30" s="161">
        <v>321723</v>
      </c>
      <c r="D30" s="162">
        <v>1</v>
      </c>
      <c r="E30" s="163">
        <v>0</v>
      </c>
    </row>
    <row r="31" spans="1:5" s="1" customFormat="1">
      <c r="A31" s="154" t="s">
        <v>294</v>
      </c>
      <c r="B31" s="156" t="s">
        <v>224</v>
      </c>
      <c r="C31" s="161">
        <v>353489</v>
      </c>
      <c r="D31" s="162">
        <v>10</v>
      </c>
      <c r="E31" s="163">
        <v>0</v>
      </c>
    </row>
    <row r="32" spans="1:5" s="1" customFormat="1">
      <c r="A32" s="154" t="s">
        <v>295</v>
      </c>
      <c r="B32" s="156" t="s">
        <v>248</v>
      </c>
      <c r="C32" s="161">
        <v>351005</v>
      </c>
      <c r="D32" s="162">
        <v>233</v>
      </c>
      <c r="E32" s="163">
        <v>21</v>
      </c>
    </row>
    <row r="33" spans="1:5" s="1" customFormat="1">
      <c r="A33" s="154" t="s">
        <v>296</v>
      </c>
      <c r="B33" s="156" t="s">
        <v>249</v>
      </c>
      <c r="C33" s="161">
        <v>336310</v>
      </c>
      <c r="D33" s="162">
        <v>77</v>
      </c>
      <c r="E33" s="163">
        <v>3</v>
      </c>
    </row>
    <row r="34" spans="1:5" s="1" customFormat="1">
      <c r="A34" s="154" t="s">
        <v>297</v>
      </c>
      <c r="B34" s="156" t="s">
        <v>225</v>
      </c>
      <c r="C34" s="161">
        <v>312248</v>
      </c>
      <c r="D34" s="162">
        <v>38</v>
      </c>
      <c r="E34" s="163">
        <v>1</v>
      </c>
    </row>
    <row r="35" spans="1:5" s="1" customFormat="1">
      <c r="A35" s="154" t="s">
        <v>298</v>
      </c>
      <c r="B35" s="156" t="s">
        <v>299</v>
      </c>
      <c r="C35" s="161">
        <v>320371</v>
      </c>
      <c r="D35" s="162">
        <v>11</v>
      </c>
      <c r="E35" s="163">
        <v>1</v>
      </c>
    </row>
    <row r="36" spans="1:5" s="1" customFormat="1">
      <c r="A36" s="154" t="s">
        <v>300</v>
      </c>
      <c r="B36" s="156" t="s">
        <v>226</v>
      </c>
      <c r="C36" s="161">
        <v>380838</v>
      </c>
      <c r="D36" s="162">
        <v>45</v>
      </c>
      <c r="E36" s="163">
        <v>1</v>
      </c>
    </row>
    <row r="37" spans="1:5" s="1" customFormat="1">
      <c r="A37" s="154" t="s">
        <v>301</v>
      </c>
      <c r="B37" s="156" t="s">
        <v>263</v>
      </c>
      <c r="C37" s="161">
        <v>300614</v>
      </c>
      <c r="D37" s="162">
        <v>141</v>
      </c>
      <c r="E37" s="163">
        <v>5</v>
      </c>
    </row>
    <row r="38" spans="1:5" s="1" customFormat="1">
      <c r="A38" s="154" t="s">
        <v>302</v>
      </c>
      <c r="B38" s="156" t="s">
        <v>208</v>
      </c>
      <c r="C38" s="161">
        <v>313582</v>
      </c>
      <c r="D38" s="162">
        <v>27</v>
      </c>
      <c r="E38" s="163">
        <v>0</v>
      </c>
    </row>
    <row r="39" spans="1:5" s="1" customFormat="1">
      <c r="A39" s="154" t="s">
        <v>303</v>
      </c>
      <c r="B39" s="156" t="s">
        <v>241</v>
      </c>
      <c r="C39" s="161">
        <v>322539</v>
      </c>
      <c r="D39" s="162">
        <v>16</v>
      </c>
      <c r="E39" s="163">
        <v>1</v>
      </c>
    </row>
    <row r="40" spans="1:5" s="1" customFormat="1">
      <c r="A40" s="154" t="s">
        <v>304</v>
      </c>
      <c r="B40" s="156" t="s">
        <v>209</v>
      </c>
      <c r="C40" s="161">
        <v>322540</v>
      </c>
      <c r="D40" s="162">
        <v>52</v>
      </c>
      <c r="E40" s="163">
        <v>2</v>
      </c>
    </row>
    <row r="41" spans="1:5" s="1" customFormat="1">
      <c r="A41" s="154" t="s">
        <v>305</v>
      </c>
      <c r="B41" s="156" t="s">
        <v>227</v>
      </c>
      <c r="C41" s="161">
        <v>322302</v>
      </c>
      <c r="D41" s="162">
        <v>38</v>
      </c>
      <c r="E41" s="163">
        <v>3</v>
      </c>
    </row>
    <row r="42" spans="1:5" s="1" customFormat="1">
      <c r="A42" s="154" t="s">
        <v>306</v>
      </c>
      <c r="B42" s="156" t="s">
        <v>264</v>
      </c>
      <c r="C42" s="161">
        <v>322001</v>
      </c>
      <c r="D42" s="162">
        <v>13</v>
      </c>
      <c r="E42" s="163">
        <v>0</v>
      </c>
    </row>
    <row r="43" spans="1:5" s="1" customFormat="1">
      <c r="A43" s="154" t="s">
        <v>307</v>
      </c>
      <c r="B43" s="156" t="s">
        <v>210</v>
      </c>
      <c r="C43" s="161">
        <v>300658</v>
      </c>
      <c r="D43" s="162">
        <v>15</v>
      </c>
      <c r="E43" s="163">
        <v>2</v>
      </c>
    </row>
    <row r="44" spans="1:5" s="1" customFormat="1">
      <c r="A44" s="154" t="s">
        <v>308</v>
      </c>
      <c r="B44" s="156" t="s">
        <v>242</v>
      </c>
      <c r="C44" s="161">
        <v>305749</v>
      </c>
      <c r="D44" s="162">
        <v>28</v>
      </c>
      <c r="E44" s="163">
        <v>1</v>
      </c>
    </row>
    <row r="45" spans="1:5" s="1" customFormat="1">
      <c r="A45" s="154" t="s">
        <v>309</v>
      </c>
      <c r="B45" s="156" t="s">
        <v>243</v>
      </c>
      <c r="C45" s="161">
        <v>300346</v>
      </c>
      <c r="D45" s="162">
        <v>145</v>
      </c>
      <c r="E45" s="163">
        <v>12</v>
      </c>
    </row>
    <row r="46" spans="1:5" s="1" customFormat="1">
      <c r="A46" s="154" t="s">
        <v>310</v>
      </c>
      <c r="B46" s="156" t="s">
        <v>211</v>
      </c>
      <c r="C46" s="161">
        <v>320478</v>
      </c>
      <c r="D46" s="162">
        <v>216</v>
      </c>
      <c r="E46" s="163">
        <v>17</v>
      </c>
    </row>
    <row r="47" spans="1:5" s="1" customFormat="1">
      <c r="A47" s="154" t="s">
        <v>311</v>
      </c>
      <c r="B47" s="156" t="s">
        <v>250</v>
      </c>
      <c r="C47" s="161">
        <v>306500</v>
      </c>
      <c r="D47" s="162">
        <v>26</v>
      </c>
      <c r="E47" s="163">
        <v>1</v>
      </c>
    </row>
    <row r="48" spans="1:5" s="1" customFormat="1">
      <c r="A48" s="154" t="s">
        <v>312</v>
      </c>
      <c r="B48" s="156" t="s">
        <v>212</v>
      </c>
      <c r="C48" s="161">
        <v>300647</v>
      </c>
      <c r="D48" s="162">
        <v>5</v>
      </c>
      <c r="E48" s="163">
        <v>1</v>
      </c>
    </row>
    <row r="49" spans="1:5" s="1" customFormat="1">
      <c r="A49" s="154" t="s">
        <v>313</v>
      </c>
      <c r="B49" s="156" t="s">
        <v>228</v>
      </c>
      <c r="C49" s="161">
        <v>300506</v>
      </c>
      <c r="D49" s="162">
        <v>13</v>
      </c>
      <c r="E49" s="163">
        <v>3</v>
      </c>
    </row>
    <row r="50" spans="1:5" s="1" customFormat="1">
      <c r="A50" s="154" t="s">
        <v>314</v>
      </c>
      <c r="B50" s="156" t="s">
        <v>251</v>
      </c>
      <c r="C50" s="161">
        <v>300539</v>
      </c>
      <c r="D50" s="162">
        <v>0</v>
      </c>
      <c r="E50" s="163">
        <v>0</v>
      </c>
    </row>
    <row r="51" spans="1:5" s="1" customFormat="1">
      <c r="A51" s="154" t="s">
        <v>315</v>
      </c>
      <c r="B51" s="156" t="s">
        <v>213</v>
      </c>
      <c r="C51" s="161">
        <v>300528</v>
      </c>
      <c r="D51" s="162">
        <v>75</v>
      </c>
      <c r="E51" s="163">
        <v>7</v>
      </c>
    </row>
    <row r="52" spans="1:5" s="1" customFormat="1">
      <c r="A52" s="154" t="s">
        <v>316</v>
      </c>
      <c r="B52" s="156" t="s">
        <v>229</v>
      </c>
      <c r="C52" s="161">
        <v>300584</v>
      </c>
      <c r="D52" s="162">
        <v>0</v>
      </c>
      <c r="E52" s="163">
        <v>0</v>
      </c>
    </row>
    <row r="53" spans="1:5" s="1" customFormat="1">
      <c r="A53" s="154" t="s">
        <v>317</v>
      </c>
      <c r="B53" s="156" t="s">
        <v>214</v>
      </c>
      <c r="C53" s="161">
        <v>320984</v>
      </c>
      <c r="D53" s="162">
        <v>4</v>
      </c>
      <c r="E53" s="163">
        <v>1</v>
      </c>
    </row>
    <row r="54" spans="1:5" s="1" customFormat="1">
      <c r="A54" s="154" t="s">
        <v>318</v>
      </c>
      <c r="B54" s="156" t="s">
        <v>215</v>
      </c>
      <c r="C54" s="161">
        <v>307123</v>
      </c>
      <c r="D54" s="162">
        <v>35</v>
      </c>
      <c r="E54" s="163">
        <v>16</v>
      </c>
    </row>
    <row r="55" spans="1:5" s="1" customFormat="1">
      <c r="A55" s="154" t="s">
        <v>319</v>
      </c>
      <c r="B55" s="156" t="s">
        <v>252</v>
      </c>
      <c r="C55" s="161">
        <v>380106</v>
      </c>
      <c r="D55" s="162">
        <v>0</v>
      </c>
      <c r="E55" s="163">
        <v>0</v>
      </c>
    </row>
    <row r="56" spans="1:5" s="1" customFormat="1" ht="28.8">
      <c r="A56" s="154" t="s">
        <v>320</v>
      </c>
      <c r="B56" s="156" t="s">
        <v>253</v>
      </c>
      <c r="C56" s="161">
        <v>380883</v>
      </c>
      <c r="D56" s="162">
        <v>0</v>
      </c>
      <c r="E56" s="163">
        <v>0</v>
      </c>
    </row>
    <row r="57" spans="1:5" s="1" customFormat="1" ht="28.8">
      <c r="A57" s="154" t="s">
        <v>321</v>
      </c>
      <c r="B57" s="156" t="s">
        <v>269</v>
      </c>
      <c r="C57" s="161">
        <v>380281</v>
      </c>
      <c r="D57" s="162">
        <v>35</v>
      </c>
      <c r="E57" s="163">
        <v>1</v>
      </c>
    </row>
    <row r="58" spans="1:5" s="1" customFormat="1">
      <c r="A58" s="154" t="s">
        <v>322</v>
      </c>
      <c r="B58" s="156" t="s">
        <v>244</v>
      </c>
      <c r="C58" s="161">
        <v>380418</v>
      </c>
      <c r="D58" s="162">
        <v>17</v>
      </c>
      <c r="E58" s="163">
        <v>1</v>
      </c>
    </row>
    <row r="59" spans="1:5" s="1" customFormat="1">
      <c r="A59" s="154" t="s">
        <v>323</v>
      </c>
      <c r="B59" s="156" t="s">
        <v>245</v>
      </c>
      <c r="C59" s="161">
        <v>307350</v>
      </c>
      <c r="D59" s="162">
        <v>13</v>
      </c>
      <c r="E59" s="163">
        <v>1</v>
      </c>
    </row>
    <row r="60" spans="1:5" s="1" customFormat="1">
      <c r="A60" s="154" t="s">
        <v>324</v>
      </c>
      <c r="B60" s="156" t="s">
        <v>254</v>
      </c>
      <c r="C60" s="161">
        <v>380366</v>
      </c>
      <c r="D60" s="162">
        <v>1</v>
      </c>
      <c r="E60" s="163">
        <v>0</v>
      </c>
    </row>
    <row r="61" spans="1:5" s="1" customFormat="1">
      <c r="A61" s="154" t="s">
        <v>325</v>
      </c>
      <c r="B61" s="156" t="s">
        <v>255</v>
      </c>
      <c r="C61" s="161">
        <v>380441</v>
      </c>
      <c r="D61" s="162">
        <v>0</v>
      </c>
      <c r="E61" s="163">
        <v>0</v>
      </c>
    </row>
    <row r="62" spans="1:5" s="1" customFormat="1">
      <c r="A62" s="154" t="s">
        <v>326</v>
      </c>
      <c r="B62" s="156" t="s">
        <v>216</v>
      </c>
      <c r="C62" s="161">
        <v>380377</v>
      </c>
      <c r="D62" s="162">
        <v>50</v>
      </c>
      <c r="E62" s="163">
        <v>6</v>
      </c>
    </row>
    <row r="63" spans="1:5" s="1" customFormat="1">
      <c r="A63" s="154" t="s">
        <v>327</v>
      </c>
      <c r="B63" s="156" t="s">
        <v>230</v>
      </c>
      <c r="C63" s="161">
        <v>313009</v>
      </c>
      <c r="D63" s="162">
        <v>11</v>
      </c>
      <c r="E63" s="163">
        <v>0</v>
      </c>
    </row>
    <row r="64" spans="1:5" s="1" customFormat="1">
      <c r="A64" s="154" t="s">
        <v>328</v>
      </c>
      <c r="B64" s="156" t="s">
        <v>265</v>
      </c>
      <c r="C64" s="161">
        <v>380526</v>
      </c>
      <c r="D64" s="162">
        <v>27</v>
      </c>
      <c r="E64" s="163">
        <v>1</v>
      </c>
    </row>
    <row r="65" spans="1:5" s="1" customFormat="1">
      <c r="A65" s="154" t="s">
        <v>329</v>
      </c>
      <c r="B65" s="156" t="s">
        <v>256</v>
      </c>
      <c r="C65" s="161">
        <v>380548</v>
      </c>
      <c r="D65" s="162">
        <v>5</v>
      </c>
      <c r="E65" s="163">
        <v>0</v>
      </c>
    </row>
    <row r="66" spans="1:5" s="1" customFormat="1">
      <c r="A66" s="154" t="s">
        <v>330</v>
      </c>
      <c r="B66" s="156" t="s">
        <v>231</v>
      </c>
      <c r="C66" s="161">
        <v>380582</v>
      </c>
      <c r="D66" s="162">
        <v>14</v>
      </c>
      <c r="E66" s="163">
        <v>2</v>
      </c>
    </row>
    <row r="67" spans="1:5" s="1" customFormat="1">
      <c r="A67" s="154" t="s">
        <v>331</v>
      </c>
      <c r="B67" s="156" t="s">
        <v>217</v>
      </c>
      <c r="C67" s="161">
        <v>380634</v>
      </c>
      <c r="D67" s="162">
        <v>132</v>
      </c>
      <c r="E67" s="163">
        <v>16</v>
      </c>
    </row>
    <row r="68" spans="1:5" s="1" customFormat="1">
      <c r="A68" s="154" t="s">
        <v>332</v>
      </c>
      <c r="B68" s="156" t="s">
        <v>257</v>
      </c>
      <c r="C68" s="161">
        <v>380645</v>
      </c>
      <c r="D68" s="162">
        <v>5</v>
      </c>
      <c r="E68" s="163">
        <v>0</v>
      </c>
    </row>
    <row r="69" spans="1:5" s="1" customFormat="1">
      <c r="A69" s="154" t="s">
        <v>333</v>
      </c>
      <c r="B69" s="156" t="s">
        <v>246</v>
      </c>
      <c r="C69" s="161">
        <v>377090</v>
      </c>
      <c r="D69" s="162">
        <v>6</v>
      </c>
      <c r="E69" s="163">
        <v>0</v>
      </c>
    </row>
    <row r="70" spans="1:5" s="1" customFormat="1">
      <c r="A70" s="154" t="s">
        <v>334</v>
      </c>
      <c r="B70" s="156" t="s">
        <v>258</v>
      </c>
      <c r="C70" s="161">
        <v>380731</v>
      </c>
      <c r="D70" s="162">
        <v>0</v>
      </c>
      <c r="E70" s="163">
        <v>0</v>
      </c>
    </row>
    <row r="71" spans="1:5" s="1" customFormat="1">
      <c r="A71" s="154" t="s">
        <v>335</v>
      </c>
      <c r="B71" s="156" t="s">
        <v>259</v>
      </c>
      <c r="C71" s="161">
        <v>380797</v>
      </c>
      <c r="D71" s="162">
        <v>0</v>
      </c>
      <c r="E71" s="163">
        <v>0</v>
      </c>
    </row>
    <row r="72" spans="1:5" s="1" customFormat="1">
      <c r="A72" s="154" t="s">
        <v>336</v>
      </c>
      <c r="B72" s="156" t="s">
        <v>232</v>
      </c>
      <c r="C72" s="161">
        <v>380816</v>
      </c>
      <c r="D72" s="162">
        <v>64</v>
      </c>
      <c r="E72" s="163">
        <v>1</v>
      </c>
    </row>
    <row r="73" spans="1:5" s="1" customFormat="1">
      <c r="A73" s="154" t="s">
        <v>337</v>
      </c>
      <c r="B73" s="156" t="s">
        <v>233</v>
      </c>
      <c r="C73" s="161">
        <v>380894</v>
      </c>
      <c r="D73" s="162">
        <v>0</v>
      </c>
      <c r="E73" s="163">
        <v>0</v>
      </c>
    </row>
    <row r="74" spans="1:5" s="1" customFormat="1">
      <c r="A74" s="154" t="s">
        <v>338</v>
      </c>
      <c r="B74" s="156" t="s">
        <v>220</v>
      </c>
      <c r="C74" s="161">
        <v>380946</v>
      </c>
      <c r="D74" s="162">
        <v>0</v>
      </c>
      <c r="E74" s="163">
        <v>0</v>
      </c>
    </row>
    <row r="75" spans="1:5" s="1" customFormat="1">
      <c r="A75" s="154" t="s">
        <v>339</v>
      </c>
      <c r="B75" s="156" t="s">
        <v>266</v>
      </c>
      <c r="C75" s="161">
        <v>339016</v>
      </c>
      <c r="D75" s="162">
        <v>0</v>
      </c>
      <c r="E75" s="163">
        <v>0</v>
      </c>
    </row>
    <row r="76" spans="1:5" s="1" customFormat="1">
      <c r="A76" s="154" t="s">
        <v>340</v>
      </c>
      <c r="B76" s="156" t="s">
        <v>234</v>
      </c>
      <c r="C76" s="161">
        <v>339050</v>
      </c>
      <c r="D76" s="162">
        <v>23</v>
      </c>
      <c r="E76" s="163">
        <v>2</v>
      </c>
    </row>
    <row r="77" spans="1:5" s="1" customFormat="1">
      <c r="A77" s="154" t="s">
        <v>341</v>
      </c>
      <c r="B77" s="156" t="s">
        <v>260</v>
      </c>
      <c r="C77" s="161">
        <v>339072</v>
      </c>
      <c r="D77" s="162">
        <v>15</v>
      </c>
      <c r="E77" s="163">
        <v>1</v>
      </c>
    </row>
    <row r="78" spans="1:5" s="1" customFormat="1">
      <c r="A78" s="154"/>
      <c r="B78" s="167" t="s">
        <v>342</v>
      </c>
      <c r="C78" s="168"/>
      <c r="D78" s="169">
        <v>5516</v>
      </c>
      <c r="E78" s="170">
        <v>421</v>
      </c>
    </row>
    <row r="79" spans="1:5" s="1" customFormat="1">
      <c r="A79" s="154"/>
      <c r="B79" s="167"/>
      <c r="C79" s="168"/>
      <c r="D79" s="169"/>
      <c r="E79" s="170"/>
    </row>
    <row r="80" spans="1:5" s="1" customFormat="1">
      <c r="A80" s="154"/>
      <c r="B80" s="156"/>
      <c r="C80" s="161"/>
      <c r="D80" s="162"/>
      <c r="E80" s="163"/>
    </row>
    <row r="81" spans="1:5" s="1" customFormat="1">
      <c r="A81" s="154"/>
      <c r="B81" s="156"/>
      <c r="C81" s="161"/>
      <c r="D81" s="162"/>
      <c r="E81" s="163"/>
    </row>
    <row r="82" spans="1:5" s="1" customFormat="1">
      <c r="A82" s="154"/>
      <c r="B82" s="156"/>
      <c r="C82" s="161"/>
      <c r="D82" s="162"/>
      <c r="E82" s="163"/>
    </row>
    <row r="83" spans="1:5" s="1" customFormat="1">
      <c r="A83" s="154"/>
      <c r="B83" s="156"/>
      <c r="C83" s="161"/>
      <c r="D83" s="162"/>
      <c r="E83" s="163"/>
    </row>
    <row r="84" spans="1:5" s="1" customFormat="1">
      <c r="A84" s="154"/>
      <c r="B84" s="156"/>
      <c r="C84" s="161"/>
      <c r="D84" s="162"/>
      <c r="E84" s="163"/>
    </row>
    <row r="85" spans="1:5" s="1" customFormat="1">
      <c r="A85" s="154"/>
      <c r="B85" s="149"/>
      <c r="C85" s="161"/>
      <c r="D85" s="162"/>
      <c r="E85" s="163"/>
    </row>
    <row r="86" spans="1:5" s="1" customFormat="1">
      <c r="A86" s="154"/>
      <c r="B86" s="156"/>
      <c r="C86" s="161"/>
      <c r="D86" s="162"/>
      <c r="E86" s="163"/>
    </row>
    <row r="87" spans="1:5" s="1" customFormat="1">
      <c r="A87" s="154"/>
      <c r="C87" s="161"/>
      <c r="D87" s="162"/>
      <c r="E87" s="163"/>
    </row>
    <row r="88" spans="1:5" s="1" customFormat="1">
      <c r="A88" s="154"/>
      <c r="C88" s="164"/>
      <c r="D88" s="161"/>
      <c r="E88" s="161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6"/>
      <c r="C90" s="155"/>
      <c r="D90" s="155"/>
      <c r="E90" s="155"/>
    </row>
    <row r="91" spans="1:5" s="1" customFormat="1">
      <c r="A91" s="154"/>
      <c r="B91" s="156"/>
      <c r="C91" s="155"/>
      <c r="D91" s="155"/>
      <c r="E91" s="155"/>
    </row>
    <row r="92" spans="1:5" s="1" customFormat="1">
      <c r="A92" s="154"/>
      <c r="B92" s="156"/>
      <c r="C92" s="155"/>
      <c r="D92" s="155"/>
      <c r="E92" s="155"/>
    </row>
    <row r="93" spans="1:5" s="1" customFormat="1">
      <c r="A93" s="154"/>
      <c r="B93" s="156"/>
      <c r="C93" s="155"/>
      <c r="D93" s="155"/>
      <c r="E93" s="155"/>
    </row>
    <row r="94" spans="1:5" s="1" customFormat="1">
      <c r="A94" s="154"/>
      <c r="B94" s="156"/>
      <c r="C94" s="155"/>
      <c r="D94" s="155"/>
      <c r="E94" s="155"/>
    </row>
    <row r="95" spans="1:5" s="1" customFormat="1">
      <c r="A95" s="154"/>
      <c r="B95" s="157"/>
      <c r="C95" s="155"/>
      <c r="D95" s="155"/>
      <c r="E95" s="155"/>
    </row>
    <row r="96" spans="1:5" s="1" customFormat="1">
      <c r="A96" s="154"/>
      <c r="B96" s="157"/>
      <c r="C96" s="155"/>
      <c r="D96" s="155"/>
      <c r="E96" s="155"/>
    </row>
    <row r="97" spans="1:5" s="1" customFormat="1">
      <c r="A97" s="154"/>
      <c r="B97" s="157"/>
      <c r="C97" s="155"/>
      <c r="D97" s="155"/>
      <c r="E97" s="155"/>
    </row>
    <row r="98" spans="1:5" s="1" customFormat="1">
      <c r="A98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236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236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270</v>
      </c>
      <c r="D7" s="214" t="s">
        <v>271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272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236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236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236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2022-11-29T02:04:46Z</dcterms:modified>
</cp:coreProperties>
</file>